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 tabRatio="816" firstSheet="1" activeTab="5"/>
  </bookViews>
  <sheets>
    <sheet name="2-一般公共预算收入决算表" sheetId="1" r:id="rId1"/>
    <sheet name="3-一般公共预算支出决算表" sheetId="2" r:id="rId2"/>
    <sheet name="4-一般公共预算转移性收入决算表 " sheetId="3" r:id="rId3"/>
    <sheet name="5-一般公共预算转移性支出决算表" sheetId="4" r:id="rId4"/>
    <sheet name="6-对下级转移支付分地区情况表" sheetId="5" r:id="rId5"/>
    <sheet name="7-对下级转移支付分项目" sheetId="6" r:id="rId6"/>
    <sheet name="8-2021公共本级支出功能分类" sheetId="7" r:id="rId7"/>
    <sheet name="9-2021公共本级基本支出经济分类" sheetId="8" r:id="rId8"/>
    <sheet name="10-政府债务余额决算表" sheetId="9" r:id="rId9"/>
    <sheet name="11-2021基金" sheetId="10" r:id="rId10"/>
    <sheet name="12-2021基金转移支付" sheetId="11" r:id="rId11"/>
    <sheet name="13-2021国资" sheetId="12" r:id="rId12"/>
    <sheet name="14-2021社保基金" sheetId="13" r:id="rId13"/>
  </sheets>
  <definedNames>
    <definedName name="_xlnm._FilterDatabase" localSheetId="6" hidden="1">'8-2021公共本级支出功能分类'!$A$6:$M$1393</definedName>
    <definedName name="_xlnm._FilterDatabase" localSheetId="7" hidden="1">'9-2021公共本级基本支出经济分类'!$A$4:$E$67</definedName>
    <definedName name="_xlnm._FilterDatabase" localSheetId="9" hidden="1">'11-2021基金'!$A$4:$N$79</definedName>
    <definedName name="_xlnm.Print_Area" localSheetId="11">'13-2021国资'!$A$1:$N$23</definedName>
    <definedName name="_xlnm.Print_Area" localSheetId="0">'2-一般公共预算收入决算表'!$B$1:$H$29</definedName>
    <definedName name="_xlnm.Print_Area" localSheetId="2">'4-一般公共预算转移性收入决算表 '!$A$1:$G$61</definedName>
    <definedName name="_xlnm.Print_Area" localSheetId="4">'6-对下级转移支付分地区情况表'!$A$1:$E$45</definedName>
    <definedName name="_xlnm.Print_Area" localSheetId="6">'8-2021公共本级支出功能分类'!$C$1:$J$670</definedName>
    <definedName name="_xlnm.Print_Area" localSheetId="7">'9-2021公共本级基本支出经济分类'!$A$1:$D$56</definedName>
    <definedName name="_xlnm.Print_Titles" localSheetId="9">'11-2021基金'!$4:$4</definedName>
    <definedName name="_xlnm.Print_Titles" localSheetId="2">'4-一般公共预算转移性收入决算表 '!$1:$4</definedName>
    <definedName name="_xlnm.Print_Titles" localSheetId="3">'5-一般公共预算转移性支出决算表'!$1:$4</definedName>
    <definedName name="_xlnm.Print_Titles" localSheetId="6">'8-2021公共本级支出功能分类'!$4:$5</definedName>
    <definedName name="_xlnm.Print_Titles" localSheetId="7">'9-2021公共本级基本支出经济分类'!$4:$4</definedName>
    <definedName name="地区名称" localSheetId="0">#REF!</definedName>
    <definedName name="地区名称" localSheetId="1">#REF!</definedName>
    <definedName name="地区名称" localSheetId="3">#REF!</definedName>
    <definedName name="地区名称" localSheetId="5">#REF!</definedName>
    <definedName name="地区名称" localSheetId="6">#REF!</definedName>
    <definedName name="地区名称">#REF!</definedName>
  </definedNames>
  <calcPr calcId="144525"/>
</workbook>
</file>

<file path=xl/comments1.xml><?xml version="1.0" encoding="utf-8"?>
<comments xmlns="http://schemas.openxmlformats.org/spreadsheetml/2006/main">
  <authors>
    <author>Micorosoft</author>
  </authors>
  <commentList>
    <comment ref="J37" authorId="0">
      <text>
        <r>
          <rPr>
            <b/>
            <sz val="9"/>
            <rFont val="宋体"/>
            <charset val="134"/>
          </rPr>
          <t>Micorosoft:</t>
        </r>
        <r>
          <rPr>
            <sz val="9"/>
            <rFont val="宋体"/>
            <charset val="134"/>
          </rPr>
          <t xml:space="preserve">
加10亿元，再-3748，总数一致
</t>
        </r>
      </text>
    </comment>
    <comment ref="J57" authorId="0">
      <text>
        <r>
          <rPr>
            <b/>
            <sz val="9"/>
            <rFont val="宋体"/>
            <charset val="134"/>
          </rPr>
          <t>Micorosoft:</t>
        </r>
        <r>
          <rPr>
            <sz val="9"/>
            <rFont val="宋体"/>
            <charset val="134"/>
          </rPr>
          <t xml:space="preserve">
调整331万元</t>
        </r>
      </text>
    </comment>
  </commentList>
</comments>
</file>

<file path=xl/sharedStrings.xml><?xml version="1.0" encoding="utf-8"?>
<sst xmlns="http://schemas.openxmlformats.org/spreadsheetml/2006/main" count="1929" uniqueCount="1503">
  <si>
    <t>附件2</t>
  </si>
  <si>
    <t>酉阳自治县2021年一般公共预算收入决算情况表</t>
  </si>
  <si>
    <t>单位：万元</t>
  </si>
  <si>
    <t>项　　目</t>
  </si>
  <si>
    <t>预算数</t>
  </si>
  <si>
    <t>调整预算数</t>
  </si>
  <si>
    <t>决算数</t>
  </si>
  <si>
    <t>上年决算数</t>
  </si>
  <si>
    <t>决算数为预算数的%</t>
  </si>
  <si>
    <t>决算数为上年决算数的%</t>
  </si>
  <si>
    <t>一般公共预算收入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</si>
  <si>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</si>
  <si>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</si>
  <si>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</si>
  <si>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</si>
  <si>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</si>
  <si>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</si>
  <si>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</si>
  <si>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</si>
  <si>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</si>
  <si>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</si>
  <si>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</si>
  <si>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</si>
  <si>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</si>
  <si>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</si>
  <si>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</si>
  <si>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</si>
  <si>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</si>
  <si>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</si>
  <si>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</si>
  <si>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</si>
  <si>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</si>
  <si>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国有资源(资产)有偿使用收入</t>
  </si>
  <si>
    <t>其他收入</t>
  </si>
  <si>
    <t>附件3</t>
  </si>
  <si>
    <t>酉阳自治县2021年一般公共预算支出决算情况表</t>
  </si>
  <si>
    <t>调整   
预算数</t>
  </si>
  <si>
    <t>其中：</t>
  </si>
  <si>
    <r>
      <rPr>
        <sz val="10"/>
        <color indexed="8"/>
        <rFont val="方正黑体_GBK"/>
        <charset val="134"/>
      </rPr>
      <t>决算数为预算数的</t>
    </r>
    <r>
      <rPr>
        <sz val="10"/>
        <color indexed="8"/>
        <rFont val="方正黑体_GBK"/>
        <charset val="134"/>
      </rPr>
      <t>%</t>
    </r>
  </si>
  <si>
    <r>
      <rPr>
        <sz val="10"/>
        <color indexed="8"/>
        <rFont val="方正黑体_GBK"/>
        <charset val="134"/>
      </rPr>
      <t>决算数为上年决算数的</t>
    </r>
    <r>
      <rPr>
        <sz val="10"/>
        <color indexed="8"/>
        <rFont val="方正黑体_GBK"/>
        <charset val="134"/>
      </rPr>
      <t>%</t>
    </r>
  </si>
  <si>
    <t>县本级</t>
  </si>
  <si>
    <t>乡镇级</t>
  </si>
  <si>
    <t>一般公共预算支出</t>
  </si>
  <si>
    <t>一、一般公共服务支出</t>
  </si>
  <si>
    <t>二、外交支出</t>
  </si>
  <si>
    <t>三、国防支出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</si>
  <si>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</si>
  <si>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</si>
  <si>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</si>
  <si>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</si>
  <si>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</si>
  <si>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</si>
  <si>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</si>
  <si>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</si>
  <si>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</si>
  <si>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</si>
  <si>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</si>
  <si>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</si>
  <si>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</si>
  <si>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十七、援助其他地区支出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</si>
  <si>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</si>
  <si>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</si>
  <si>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</si>
  <si>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</si>
  <si>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十九、预备费</t>
  </si>
  <si>
    <t>二十、其他支出</t>
  </si>
  <si>
    <t>二十一、债务付息支出</t>
  </si>
  <si>
    <t>二十二、债务发行费用支出</t>
  </si>
  <si>
    <t>附件4</t>
  </si>
  <si>
    <t>酉阳自治县2021年一般公共预算转移性收入决算明细表</t>
  </si>
  <si>
    <r>
      <rPr>
        <sz val="10"/>
        <color indexed="8"/>
        <rFont val="方正黑体_GBK"/>
        <charset val="134"/>
      </rPr>
      <t>收</t>
    </r>
    <r>
      <rPr>
        <sz val="10"/>
        <color indexed="8"/>
        <rFont val="Times New Roman"/>
        <charset val="134"/>
      </rPr>
      <t xml:space="preserve">   </t>
    </r>
    <r>
      <rPr>
        <sz val="10"/>
        <color indexed="8"/>
        <rFont val="方正黑体_GBK"/>
        <charset val="134"/>
      </rPr>
      <t>入</t>
    </r>
  </si>
  <si>
    <r>
      <rPr>
        <sz val="10"/>
        <color indexed="8"/>
        <rFont val="方正黑体_GBK"/>
        <charset val="134"/>
      </rPr>
      <t>决算数为预算数的</t>
    </r>
    <r>
      <rPr>
        <sz val="10"/>
        <color indexed="8"/>
        <rFont val="Times New Roman"/>
        <charset val="134"/>
      </rPr>
      <t>%</t>
    </r>
  </si>
  <si>
    <r>
      <rPr>
        <sz val="10"/>
        <color indexed="8"/>
        <rFont val="方正黑体_GBK"/>
        <charset val="134"/>
      </rPr>
      <t>决算数为上年决算数的</t>
    </r>
    <r>
      <rPr>
        <sz val="10"/>
        <color indexed="8"/>
        <rFont val="Times New Roman"/>
        <charset val="134"/>
      </rPr>
      <t>%</t>
    </r>
  </si>
  <si>
    <t>转移性收入合计</t>
  </si>
  <si>
    <t>一、上级补助收入</t>
  </si>
  <si>
    <t>（一）返还性收入</t>
  </si>
  <si>
    <t xml:space="preserve"> 增值税和消费税税收返还收入 </t>
  </si>
  <si>
    <t xml:space="preserve"> 所得税基数返还收入</t>
  </si>
  <si>
    <t xml:space="preserve"> 其他返还性收入</t>
  </si>
  <si>
    <t>（二）一般性转移支付收入</t>
  </si>
  <si>
    <t>体制补助收入</t>
  </si>
  <si>
    <t>均衡性转移支付收入</t>
  </si>
  <si>
    <t>老少边穷转移支付收入</t>
  </si>
  <si>
    <t>县级基本财力保障机制奖补资金收入</t>
  </si>
  <si>
    <t>结算补助收入</t>
  </si>
  <si>
    <t>基层公检法司转移支付收入</t>
  </si>
  <si>
    <t>义务教育等转移支付收入</t>
  </si>
  <si>
    <t>城乡居民医疗保险转移支付收入</t>
  </si>
  <si>
    <t>农村综合改革转移支付收入</t>
  </si>
  <si>
    <t>产粮(油)大县奖励资金收入</t>
  </si>
  <si>
    <t>重点生态功能区转移支付收入</t>
  </si>
  <si>
    <t>固定数额补助</t>
  </si>
  <si>
    <t>其他一般性转移支付收入</t>
  </si>
  <si>
    <t>（三）共同财政事权转移支付收入</t>
  </si>
  <si>
    <t>一般公共服务共同财政事权转移支付收入</t>
  </si>
  <si>
    <t xml:space="preserve">公共安全共同财政事权转移支付收入  </t>
  </si>
  <si>
    <t xml:space="preserve">教育共同财政事权转移支付收入  </t>
  </si>
  <si>
    <t>科学技术共同财政事权转移支付收入</t>
  </si>
  <si>
    <t xml:space="preserve">文化旅游体育与传媒共同财政事权转移支付收入  </t>
  </si>
  <si>
    <t xml:space="preserve">社会保障和就业共同财政事权转移支付收入  </t>
  </si>
  <si>
    <t xml:space="preserve">医疗卫生共同财政事权转移支付收入  </t>
  </si>
  <si>
    <t xml:space="preserve">节能环保共同财政事权转移支付收入  </t>
  </si>
  <si>
    <t xml:space="preserve">城乡社区共同财政事权转移支付收入  </t>
  </si>
  <si>
    <t xml:space="preserve">农林水共同财政事权转移支付收入  </t>
  </si>
  <si>
    <t>交通共同财政事权转移支付支出</t>
  </si>
  <si>
    <t xml:space="preserve">住房保障共同财政事权转移支付收入  </t>
  </si>
  <si>
    <t>其他共同财政事权转移支付支出</t>
  </si>
  <si>
    <t>（四）专项转移支付收入</t>
  </si>
  <si>
    <t>一般公共服务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</si>
  <si>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</si>
  <si>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</si>
  <si>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</si>
  <si>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</si>
  <si>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</si>
  <si>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</si>
  <si>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</si>
  <si>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</si>
  <si>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</si>
  <si>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资源勘探信息等</t>
  </si>
  <si>
    <t>商业服务业等事务</t>
  </si>
  <si>
    <t>金融</t>
  </si>
  <si>
    <t>自然资源海洋气象等</t>
  </si>
  <si>
    <t>住房保障</t>
  </si>
  <si>
    <t>灾害防治及应急管理支出</t>
  </si>
  <si>
    <t>粮油物资储备事务</t>
  </si>
  <si>
    <t>其他支出</t>
  </si>
  <si>
    <t>二、债券转贷收入</t>
  </si>
  <si>
    <t>三、上年结转</t>
  </si>
  <si>
    <t>四、调入预算稳定调节基金</t>
  </si>
  <si>
    <t>五、调入资金</t>
  </si>
  <si>
    <t>附件5</t>
  </si>
  <si>
    <t>酉阳自治县2021年一般公共预算转移性支出决算明细表</t>
  </si>
  <si>
    <t>较上年增长</t>
  </si>
  <si>
    <t>支出</t>
  </si>
  <si>
    <t>转移性支出合计</t>
  </si>
  <si>
    <t>一、上解上级支出</t>
  </si>
  <si>
    <t>（一）体制上解</t>
  </si>
  <si>
    <t>（二）专项上解</t>
  </si>
  <si>
    <t>二、债券还本支出</t>
  </si>
  <si>
    <t>三、结转下年支出</t>
  </si>
  <si>
    <t>四、安排预算稳定调节基金</t>
  </si>
  <si>
    <t>五、调出资金</t>
  </si>
  <si>
    <t>附件6</t>
  </si>
  <si>
    <t>酉阳自治县2021年对乡镇（街道）转移支付分地区决算表</t>
  </si>
  <si>
    <t>地区</t>
  </si>
  <si>
    <t>2021年
预算数</t>
  </si>
  <si>
    <t>2021年执行数</t>
  </si>
  <si>
    <t>小计</t>
  </si>
  <si>
    <t>一般性转移支付</t>
  </si>
  <si>
    <t>专项转移支付</t>
  </si>
  <si>
    <t>合计</t>
  </si>
  <si>
    <t>桃花源街道办事处</t>
  </si>
  <si>
    <t>钟多街道办事处</t>
  </si>
  <si>
    <t>龙潭镇</t>
  </si>
  <si>
    <t>麻旺镇</t>
  </si>
  <si>
    <t>泔溪镇</t>
  </si>
  <si>
    <t>酉酬镇</t>
  </si>
  <si>
    <t>大溪镇</t>
  </si>
  <si>
    <t>酉水河镇</t>
  </si>
  <si>
    <t>兴隆镇</t>
  </si>
  <si>
    <t>黑水镇</t>
  </si>
  <si>
    <t>苍岭镇</t>
  </si>
  <si>
    <t>龚滩镇</t>
  </si>
  <si>
    <t>丁市镇</t>
  </si>
  <si>
    <t>小河镇</t>
  </si>
  <si>
    <t>李溪镇</t>
  </si>
  <si>
    <t>板溪镇</t>
  </si>
  <si>
    <t>涂市镇</t>
  </si>
  <si>
    <t>铜鼓镇</t>
  </si>
  <si>
    <t>车田乡</t>
  </si>
  <si>
    <t>腴地乡</t>
  </si>
  <si>
    <t>可大乡</t>
  </si>
  <si>
    <t>偏柏乡</t>
  </si>
  <si>
    <t>五福乡</t>
  </si>
  <si>
    <t>木叶乡</t>
  </si>
  <si>
    <t>毛坝乡</t>
  </si>
  <si>
    <t>花田乡</t>
  </si>
  <si>
    <t>庙溪乡</t>
  </si>
  <si>
    <t>浪坪乡</t>
  </si>
  <si>
    <t>双泉乡</t>
  </si>
  <si>
    <t>清泉乡</t>
  </si>
  <si>
    <t>两罾乡</t>
  </si>
  <si>
    <t>后坪乡</t>
  </si>
  <si>
    <t>天馆乡</t>
  </si>
  <si>
    <t>宜居乡</t>
  </si>
  <si>
    <t>万木镇</t>
  </si>
  <si>
    <t>楠木乡</t>
  </si>
  <si>
    <t>板桥乡</t>
  </si>
  <si>
    <t>官清乡</t>
  </si>
  <si>
    <t>南腰界镇</t>
  </si>
  <si>
    <t>附表7：</t>
  </si>
  <si>
    <t xml:space="preserve">酉阳自治县2021年对乡镇（街道）转移支付分项目执行情况表 </t>
  </si>
  <si>
    <t>（分项目）</t>
  </si>
  <si>
    <t>项目</t>
  </si>
  <si>
    <t>执行数</t>
  </si>
  <si>
    <t>一、一般性转移支付</t>
  </si>
  <si>
    <t>1.基本支出（工资福利支出、对个人家庭的补助、商品服务支出）</t>
  </si>
  <si>
    <t>2.经常性专项</t>
  </si>
  <si>
    <t>二、专项转移支付</t>
  </si>
  <si>
    <t>1.社会保障</t>
  </si>
  <si>
    <t xml:space="preserve">  残疾人支出（残疾人事业发展支出、残疾人危房改造和特殊困难残疾人临时救助等）</t>
  </si>
  <si>
    <t xml:space="preserve">  彩票公益金</t>
  </si>
  <si>
    <t xml:space="preserve">  社区养老服务站建设</t>
  </si>
  <si>
    <t xml:space="preserve">  龙潭水泥厂职工生活补助</t>
  </si>
  <si>
    <t xml:space="preserve">  困难群众救助补助资金（城乡低保、困难群众临时救助资金、孤儿、优抚、五保等）</t>
  </si>
  <si>
    <t>2.扶贫</t>
  </si>
  <si>
    <t xml:space="preserve">  2021年中央财政衔接推进乡村振兴补助资金</t>
  </si>
  <si>
    <t xml:space="preserve">  对口帮扶资金</t>
  </si>
  <si>
    <t xml:space="preserve">  少数民族发展资金</t>
  </si>
  <si>
    <t xml:space="preserve">  基建投资用于易地扶贫搬迁部分</t>
  </si>
  <si>
    <t xml:space="preserve">  山东省扶贫协作重庆市省级援助资金</t>
  </si>
  <si>
    <t xml:space="preserve">  驻村工作队、第一书记等</t>
  </si>
  <si>
    <t xml:space="preserve">  公路等基础设施建设</t>
  </si>
  <si>
    <t>3.文化</t>
  </si>
  <si>
    <t xml:space="preserve">  两馆一站免费开放中市资金、中央补助地方公共文化服务体系建设（戏曲进乡村）专项资金等</t>
  </si>
  <si>
    <t>4.村级支出</t>
  </si>
  <si>
    <t xml:space="preserve">  村级公务费、村干部报酬、村社区服务群众专项经费、老党员、离任村干部等</t>
  </si>
  <si>
    <t>注：1.本表中项目为县对乡镇转移支付全部项目，包括年度中增加的转移支付项目。
    2.年度执行中由于转移支付增加，统筹上年结转等来源，转移支付规模较年初有所增加。</t>
  </si>
  <si>
    <t>附件8</t>
  </si>
  <si>
    <t>酉阳自治县2021年一般公共预算支出决算表</t>
  </si>
  <si>
    <t>科目级次</t>
  </si>
  <si>
    <t>功能分类编码</t>
  </si>
  <si>
    <r>
      <rPr>
        <sz val="10"/>
        <rFont val="方正黑体_GBK"/>
        <charset val="134"/>
      </rPr>
      <t>2</t>
    </r>
    <r>
      <rPr>
        <sz val="10"/>
        <rFont val="方正黑体_GBK"/>
        <charset val="134"/>
      </rPr>
      <t>020</t>
    </r>
    <r>
      <rPr>
        <sz val="10"/>
        <rFont val="方正黑体_GBK"/>
        <charset val="134"/>
      </rPr>
      <t>年决算数</t>
    </r>
  </si>
  <si>
    <r>
      <rPr>
        <sz val="10"/>
        <rFont val="方正黑体_GBK"/>
        <charset val="134"/>
      </rPr>
      <t>决算数为预算数的</t>
    </r>
    <r>
      <rPr>
        <sz val="10"/>
        <rFont val="Times New Roman"/>
        <charset val="134"/>
      </rPr>
      <t>%</t>
    </r>
  </si>
  <si>
    <r>
      <rPr>
        <sz val="10"/>
        <rFont val="方正黑体_GBK"/>
        <charset val="134"/>
      </rPr>
      <t>决算数为上年决算数的</t>
    </r>
    <r>
      <rPr>
        <sz val="10"/>
        <rFont val="Times New Roman"/>
        <charset val="134"/>
      </rPr>
      <t>%</t>
    </r>
  </si>
  <si>
    <t xml:space="preserve">  一般公共服务支出</t>
  </si>
  <si>
    <t>人大事务</t>
  </si>
  <si>
    <t xml:space="preserve">  行政运行</t>
  </si>
  <si>
    <t xml:space="preserve">  一般行政管理事务</t>
  </si>
  <si>
    <t xml:space="preserve">      机关服务</t>
  </si>
  <si>
    <t xml:space="preserve">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</si>
  <si>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</si>
  <si>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</si>
  <si>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</si>
  <si>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代表工作</t>
  </si>
  <si>
    <t xml:space="preserve">      人大信访工作</t>
  </si>
  <si>
    <t xml:space="preserve">  事业运行</t>
  </si>
  <si>
    <t xml:space="preserve">  其他人大事务支出</t>
  </si>
  <si>
    <t>政协事务</t>
  </si>
  <si>
    <t xml:space="preserve">  政协会议</t>
  </si>
  <si>
    <t xml:space="preserve">  委员视察</t>
  </si>
  <si>
    <t xml:space="preserve">  参政议政</t>
  </si>
  <si>
    <t xml:space="preserve">      其他政协事务支出</t>
  </si>
  <si>
    <t>政府办公厅(室)及相关机构事务</t>
  </si>
  <si>
    <t xml:space="preserve">  机关服务</t>
  </si>
  <si>
    <t xml:space="preserve">      专项服务</t>
  </si>
  <si>
    <t xml:space="preserve">      专项业务活动</t>
  </si>
  <si>
    <t xml:space="preserve">      政务公开审批</t>
  </si>
  <si>
    <t xml:space="preserve">  信访事务</t>
  </si>
  <si>
    <t xml:space="preserve">      参事事务</t>
  </si>
  <si>
    <t xml:space="preserve">  其他政府办公厅(室)及相关机构事务支出</t>
  </si>
  <si>
    <t>发展与改革事务</t>
  </si>
  <si>
    <t xml:space="preserve">      一般行政管理事务</t>
  </si>
  <si>
    <t xml:space="preserve">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</si>
  <si>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</si>
  <si>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</si>
  <si>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</si>
  <si>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物价管理</t>
  </si>
  <si>
    <t xml:space="preserve">  其他发展与改革事务支出</t>
  </si>
  <si>
    <t>统计信息事务</t>
  </si>
  <si>
    <t xml:space="preserve">      信息事务</t>
  </si>
  <si>
    <t xml:space="preserve">  专项统计业务</t>
  </si>
  <si>
    <t xml:space="preserve">      统计管理</t>
  </si>
  <si>
    <t xml:space="preserve">  专项普查活动</t>
  </si>
  <si>
    <t xml:space="preserve">  统计抽样调查</t>
  </si>
  <si>
    <t xml:space="preserve">  其他统计信息事务支出</t>
  </si>
  <si>
    <t>财政事务</t>
  </si>
  <si>
    <t xml:space="preserve">      预算改革业务</t>
  </si>
  <si>
    <t xml:space="preserve">      财政国库业务</t>
  </si>
  <si>
    <t xml:space="preserve">  财政监察</t>
  </si>
  <si>
    <t xml:space="preserve">  信息化建设</t>
  </si>
  <si>
    <t xml:space="preserve">  财政委托业务支出</t>
  </si>
  <si>
    <t xml:space="preserve">      其他财政事务支出</t>
  </si>
  <si>
    <t xml:space="preserve">    税收事务</t>
  </si>
  <si>
    <t xml:space="preserve">      行政运行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</si>
  <si>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</si>
  <si>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</si>
  <si>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</si>
  <si>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</si>
  <si>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</si>
  <si>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信息化建设</t>
  </si>
  <si>
    <t xml:space="preserve">      事业运行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</si>
  <si>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</si>
  <si>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</si>
  <si>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</si>
  <si>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</si>
  <si>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</si>
  <si>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</si>
  <si>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</si>
  <si>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</si>
  <si>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</si>
  <si>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</si>
  <si>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</si>
  <si>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</si>
  <si>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</si>
  <si>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>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</si>
  <si>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</si>
  <si>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</si>
  <si>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</si>
  <si>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</si>
  <si>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其他人力资源事务支出</t>
  </si>
  <si>
    <t>纪检监察事务</t>
  </si>
  <si>
    <t xml:space="preserve">      大案要案查处</t>
  </si>
  <si>
    <t xml:space="preserve">      派驻派出机构</t>
  </si>
  <si>
    <t xml:space="preserve">      中央巡视</t>
  </si>
  <si>
    <t xml:space="preserve">  其他纪检监察事务支出</t>
  </si>
  <si>
    <t>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</si>
  <si>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</si>
  <si>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</si>
  <si>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</si>
  <si>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</si>
  <si>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招商引资</t>
  </si>
  <si>
    <t xml:space="preserve">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</si>
  <si>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</si>
  <si>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</si>
  <si>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</si>
  <si>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</si>
  <si>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</si>
  <si>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</si>
  <si>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</si>
  <si>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</si>
  <si>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</si>
  <si>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</si>
  <si>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>民族事务</t>
  </si>
  <si>
    <t xml:space="preserve">      民族工作专项</t>
  </si>
  <si>
    <t xml:space="preserve">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</si>
  <si>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</si>
  <si>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</si>
  <si>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</si>
  <si>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</si>
  <si>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>档案事务</t>
  </si>
  <si>
    <t xml:space="preserve">  档案馆</t>
  </si>
  <si>
    <t xml:space="preserve">  其他档案事务支出</t>
  </si>
  <si>
    <t>民主党派及工商联事务</t>
  </si>
  <si>
    <t xml:space="preserve">      参政议政</t>
  </si>
  <si>
    <t xml:space="preserve">      其他民主党派及工商联事务支出</t>
  </si>
  <si>
    <t>群众团体事务</t>
  </si>
  <si>
    <t xml:space="preserve">      工会事务</t>
  </si>
  <si>
    <t xml:space="preserve">  其他群众团体事务支出</t>
  </si>
  <si>
    <t>党委办公厅(室)及相关机构事务</t>
  </si>
  <si>
    <t xml:space="preserve">  专项业务</t>
  </si>
  <si>
    <t xml:space="preserve">  其他党委办公厅(室)及相关机构事务支出</t>
  </si>
  <si>
    <t>组织事务</t>
  </si>
  <si>
    <t xml:space="preserve">      公务员事务</t>
  </si>
  <si>
    <t xml:space="preserve">  其他组织事务支出</t>
  </si>
  <si>
    <t>宣传事务</t>
  </si>
  <si>
    <t xml:space="preserve">      宣传管理</t>
  </si>
  <si>
    <t xml:space="preserve">  其他宣传事务支出</t>
  </si>
  <si>
    <t>统战事务</t>
  </si>
  <si>
    <t xml:space="preserve">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</si>
  <si>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</si>
  <si>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</si>
  <si>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</si>
  <si>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</si>
  <si>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>其他共产党事务支出</t>
  </si>
  <si>
    <t xml:space="preserve">      其他共产党事务支出</t>
  </si>
  <si>
    <t xml:space="preserve">    网信事务</t>
  </si>
  <si>
    <t xml:space="preserve">      其他网信事务支出</t>
  </si>
  <si>
    <t>市场监督管理事务</t>
  </si>
  <si>
    <t xml:space="preserve">      市场监督管理专项</t>
  </si>
  <si>
    <t xml:space="preserve">      市场监管执法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</si>
  <si>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</si>
  <si>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</si>
  <si>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</si>
  <si>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</si>
  <si>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</si>
  <si>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</si>
  <si>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</si>
  <si>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</si>
  <si>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食品安全监管</t>
  </si>
  <si>
    <t xml:space="preserve">  其他市场监督管理事务</t>
  </si>
  <si>
    <t>其他一般公共服务支出</t>
  </si>
  <si>
    <t xml:space="preserve">      国家赔偿费用支出</t>
  </si>
  <si>
    <t xml:space="preserve">  其他一般公共服务支出</t>
  </si>
  <si>
    <t xml:space="preserve">  外交支出</t>
  </si>
  <si>
    <t xml:space="preserve">    外交管理事务</t>
  </si>
  <si>
    <t xml:space="preserve">      专项业务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</si>
  <si>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</si>
  <si>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</si>
  <si>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</si>
  <si>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</si>
  <si>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</si>
  <si>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</si>
  <si>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</si>
  <si>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</si>
  <si>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</si>
  <si>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</si>
  <si>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</si>
  <si>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</si>
  <si>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</si>
  <si>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</si>
  <si>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</si>
  <si>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</si>
  <si>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其他对外合作与交流支出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</si>
  <si>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</si>
  <si>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</si>
  <si>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</si>
  <si>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</si>
  <si>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</si>
  <si>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</si>
  <si>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</si>
  <si>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</si>
  <si>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</si>
  <si>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</t>
  </si>
  <si>
    <t xml:space="preserve">      其他外交支出</t>
  </si>
  <si>
    <t xml:space="preserve">  国防支出</t>
  </si>
  <si>
    <t xml:space="preserve">    现役部队</t>
  </si>
  <si>
    <t xml:space="preserve">      现役部队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</si>
  <si>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</si>
  <si>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</si>
  <si>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</si>
  <si>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</si>
  <si>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</si>
  <si>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</si>
  <si>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</si>
  <si>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</si>
  <si>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</si>
  <si>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</si>
  <si>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</si>
  <si>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</si>
  <si>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</si>
  <si>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</si>
  <si>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</si>
  <si>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</si>
  <si>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</si>
  <si>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</si>
  <si>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</si>
  <si>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</si>
  <si>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>公安</t>
  </si>
  <si>
    <t xml:space="preserve">  执法办案</t>
  </si>
  <si>
    <t xml:space="preserve">      特别业务</t>
  </si>
  <si>
    <t xml:space="preserve">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</si>
  <si>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</si>
  <si>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</si>
  <si>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</si>
  <si>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</si>
  <si>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</si>
  <si>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</si>
  <si>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</si>
  <si>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</si>
  <si>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</si>
  <si>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</si>
  <si>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</si>
  <si>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</si>
  <si>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>司法</t>
  </si>
  <si>
    <t xml:space="preserve">  基层司法业务</t>
  </si>
  <si>
    <t xml:space="preserve">  普法宣传</t>
  </si>
  <si>
    <t xml:space="preserve">      律师公证管理</t>
  </si>
  <si>
    <t xml:space="preserve">  法律援助</t>
  </si>
  <si>
    <t xml:space="preserve">      国家统一法律职业资格考试</t>
  </si>
  <si>
    <t xml:space="preserve">      仲裁</t>
  </si>
  <si>
    <t xml:space="preserve">  社区矫正</t>
  </si>
  <si>
    <t xml:space="preserve">      司法鉴定</t>
  </si>
  <si>
    <t xml:space="preserve">  法制建设</t>
  </si>
  <si>
    <t xml:space="preserve">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</si>
  <si>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</si>
  <si>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</si>
  <si>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</si>
  <si>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</si>
  <si>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</si>
  <si>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</si>
  <si>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</si>
  <si>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</si>
  <si>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</si>
  <si>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</si>
  <si>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>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</si>
  <si>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</si>
  <si>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</si>
  <si>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</si>
  <si>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</si>
  <si>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</si>
  <si>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</si>
  <si>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>其他公共安全支出</t>
  </si>
  <si>
    <t xml:space="preserve">  其他公共安全支出</t>
  </si>
  <si>
    <t xml:space="preserve">    其他公共安全支出</t>
  </si>
  <si>
    <t xml:space="preserve">  教育支出</t>
  </si>
  <si>
    <t>教育管理事务</t>
  </si>
  <si>
    <t xml:space="preserve">  其他教育管理事务支出</t>
  </si>
  <si>
    <t>普通教育</t>
  </si>
  <si>
    <t xml:space="preserve">  学前教育</t>
  </si>
  <si>
    <t xml:space="preserve">  小学教育</t>
  </si>
  <si>
    <t xml:space="preserve">  初中教育</t>
  </si>
  <si>
    <t xml:space="preserve">  高中教育</t>
  </si>
  <si>
    <t xml:space="preserve">  高等教育</t>
  </si>
  <si>
    <t xml:space="preserve">      化解农村义务教育债务支出</t>
  </si>
  <si>
    <t xml:space="preserve">      化解普通高中债务支出</t>
  </si>
  <si>
    <t xml:space="preserve">  其他普通教育支出</t>
  </si>
  <si>
    <t>职业教育</t>
  </si>
  <si>
    <t xml:space="preserve">      初等职业教育</t>
  </si>
  <si>
    <t xml:space="preserve">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</si>
  <si>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</si>
  <si>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</si>
  <si>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</si>
  <si>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</si>
  <si>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>成人教育</t>
  </si>
  <si>
    <t xml:space="preserve">      成人初等教育</t>
  </si>
  <si>
    <t xml:space="preserve">      成人中等教育</t>
  </si>
  <si>
    <t xml:space="preserve">      成人高等教育</t>
  </si>
  <si>
    <t xml:space="preserve">  成人广播电视教育</t>
  </si>
  <si>
    <t xml:space="preserve">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</si>
  <si>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</si>
  <si>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</si>
  <si>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</si>
  <si>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</si>
  <si>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</si>
  <si>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</si>
  <si>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</si>
  <si>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</si>
  <si>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>特殊教育</t>
  </si>
  <si>
    <t xml:space="preserve">  特殊学校教育</t>
  </si>
  <si>
    <t xml:space="preserve">      工读学校教育</t>
  </si>
  <si>
    <t xml:space="preserve">      其他特殊教育支出</t>
  </si>
  <si>
    <t>进修及培训</t>
  </si>
  <si>
    <t xml:space="preserve">      教师进修</t>
  </si>
  <si>
    <t xml:space="preserve">  干部教育</t>
  </si>
  <si>
    <t xml:space="preserve">  培训支出</t>
  </si>
  <si>
    <t xml:space="preserve">      退役士兵能力提升</t>
  </si>
  <si>
    <t xml:space="preserve">      其他进修及培训</t>
  </si>
  <si>
    <t>教育费附加安排的支出</t>
  </si>
  <si>
    <t xml:space="preserve">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</si>
  <si>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</si>
  <si>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</si>
  <si>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</si>
  <si>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</si>
  <si>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其他教育费附加安排的支出</t>
  </si>
  <si>
    <t>其他教育支出</t>
  </si>
  <si>
    <t xml:space="preserve">  其他教育支出</t>
  </si>
  <si>
    <t xml:space="preserve">  科学技术支出</t>
  </si>
  <si>
    <t>科学技术管理事务</t>
  </si>
  <si>
    <t xml:space="preserve">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</si>
  <si>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</si>
  <si>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</si>
  <si>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</si>
  <si>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</si>
  <si>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</si>
  <si>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</si>
  <si>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</si>
  <si>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</si>
  <si>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</si>
  <si>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</si>
  <si>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</si>
  <si>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</si>
  <si>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</si>
  <si>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</si>
  <si>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>技术研究与开发</t>
  </si>
  <si>
    <t xml:space="preserve">  应用技术研究与开发</t>
  </si>
  <si>
    <t xml:space="preserve">      产业技术研究与开发</t>
  </si>
  <si>
    <t xml:space="preserve">      科技成果转化与扩散</t>
  </si>
  <si>
    <t xml:space="preserve">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</si>
  <si>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</si>
  <si>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</si>
  <si>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</si>
  <si>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</si>
  <si>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</si>
  <si>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</si>
  <si>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</si>
  <si>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</si>
  <si>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</si>
  <si>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>科学技术普及</t>
  </si>
  <si>
    <t xml:space="preserve">  机构运行</t>
  </si>
  <si>
    <t xml:space="preserve">  科普活动</t>
  </si>
  <si>
    <t xml:space="preserve">  青少年科技活动</t>
  </si>
  <si>
    <t xml:space="preserve">      学术交流活动</t>
  </si>
  <si>
    <t xml:space="preserve">      科技馆站</t>
  </si>
  <si>
    <t xml:space="preserve">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</si>
  <si>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</si>
  <si>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</si>
  <si>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</si>
  <si>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</si>
  <si>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</si>
  <si>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</si>
  <si>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</si>
  <si>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>其他科学技术支出</t>
  </si>
  <si>
    <t xml:space="preserve">      科技奖励</t>
  </si>
  <si>
    <t xml:space="preserve">      核应急</t>
  </si>
  <si>
    <t xml:space="preserve">      转制科研机构</t>
  </si>
  <si>
    <t xml:space="preserve">  其他科学技术支出</t>
  </si>
  <si>
    <t xml:space="preserve">  文化旅游体育与传媒支出</t>
  </si>
  <si>
    <t>文化和旅游</t>
  </si>
  <si>
    <t xml:space="preserve">  图书馆</t>
  </si>
  <si>
    <t xml:space="preserve">  文化展示及纪念机构</t>
  </si>
  <si>
    <t xml:space="preserve">      艺术表演场所</t>
  </si>
  <si>
    <t xml:space="preserve">      艺术表演团体</t>
  </si>
  <si>
    <t xml:space="preserve">  文化活动</t>
  </si>
  <si>
    <t xml:space="preserve">  群众文化</t>
  </si>
  <si>
    <t xml:space="preserve">      文化和旅游交流与合作</t>
  </si>
  <si>
    <t xml:space="preserve">  文化创作与保护</t>
  </si>
  <si>
    <t xml:space="preserve">  文化和旅游市场管理</t>
  </si>
  <si>
    <t xml:space="preserve">      旅游宣传</t>
  </si>
  <si>
    <t xml:space="preserve">  旅游行业业务管理</t>
  </si>
  <si>
    <t xml:space="preserve">  其他文化和旅游支出</t>
  </si>
  <si>
    <t>文物</t>
  </si>
  <si>
    <t xml:space="preserve">  文物保护</t>
  </si>
  <si>
    <t xml:space="preserve">  博物馆</t>
  </si>
  <si>
    <t xml:space="preserve">      历史名城与古迹</t>
  </si>
  <si>
    <t xml:space="preserve">      其他文物支出</t>
  </si>
  <si>
    <t>体育</t>
  </si>
  <si>
    <t xml:space="preserve">      运动项目管理</t>
  </si>
  <si>
    <t xml:space="preserve">      体育竞赛</t>
  </si>
  <si>
    <t xml:space="preserve">      体育训练</t>
  </si>
  <si>
    <t xml:space="preserve">  体育场馆</t>
  </si>
  <si>
    <t xml:space="preserve">  群众体育</t>
  </si>
  <si>
    <t xml:space="preserve">      体育交流与合作</t>
  </si>
  <si>
    <t xml:space="preserve">  其他体育支出</t>
  </si>
  <si>
    <t>新闻出版电影</t>
  </si>
  <si>
    <t xml:space="preserve">  新闻通讯</t>
  </si>
  <si>
    <t xml:space="preserve">  出版发行</t>
  </si>
  <si>
    <t xml:space="preserve">      版权管理</t>
  </si>
  <si>
    <t xml:space="preserve">      电影</t>
  </si>
  <si>
    <t xml:space="preserve">    广播电视事务</t>
  </si>
  <si>
    <t xml:space="preserve">      其他新闻出版电影支出</t>
  </si>
  <si>
    <t>广播电视</t>
  </si>
  <si>
    <t xml:space="preserve">  广播</t>
  </si>
  <si>
    <t xml:space="preserve">  电视</t>
  </si>
  <si>
    <t>传输发射</t>
  </si>
  <si>
    <t xml:space="preserve">      其他广播电视支出</t>
  </si>
  <si>
    <t>其他文化体育与传媒支出</t>
  </si>
  <si>
    <t xml:space="preserve">  宣传文化发展专项支出</t>
  </si>
  <si>
    <t xml:space="preserve">  文化产业发展专项支出</t>
  </si>
  <si>
    <t xml:space="preserve">  其他文化体育与传媒支出</t>
  </si>
  <si>
    <t xml:space="preserve">  社会保障和就业支出</t>
  </si>
  <si>
    <t>人力资源和社会保障管理事务</t>
  </si>
  <si>
    <t xml:space="preserve">  综合业务管理</t>
  </si>
  <si>
    <t xml:space="preserve">  劳动保障监察</t>
  </si>
  <si>
    <t xml:space="preserve">  就业管理事务</t>
  </si>
  <si>
    <t xml:space="preserve">      社会保险业务管理事务</t>
  </si>
  <si>
    <t xml:space="preserve">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</si>
  <si>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</si>
  <si>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</si>
  <si>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</si>
  <si>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>引进人才费用</t>
  </si>
  <si>
    <t xml:space="preserve">    事业运行</t>
  </si>
  <si>
    <t xml:space="preserve">  其他人力资源和社会保障管理事务支出</t>
  </si>
  <si>
    <t>民政管理事务</t>
  </si>
  <si>
    <t xml:space="preserve">      民间组织管理</t>
  </si>
  <si>
    <t xml:space="preserve">  行政区划和地名管理</t>
  </si>
  <si>
    <t xml:space="preserve">  基层政权和社区建设</t>
  </si>
  <si>
    <t xml:space="preserve">  其他民政管理事务支出</t>
  </si>
  <si>
    <t xml:space="preserve">    补充全国社会保障基金</t>
  </si>
  <si>
    <t xml:space="preserve">      用一般公共预算补充基金</t>
  </si>
  <si>
    <t>行政事业单位离退休</t>
  </si>
  <si>
    <t xml:space="preserve">  归口管理的行政单位离退休</t>
  </si>
  <si>
    <t xml:space="preserve">  事业单位离退休</t>
  </si>
  <si>
    <t xml:space="preserve">      离退休人员管理机构</t>
  </si>
  <si>
    <t xml:space="preserve">      未归口管理的行政单位离退休</t>
  </si>
  <si>
    <t xml:space="preserve">  机关事业单位基本养老保险缴费支出</t>
  </si>
  <si>
    <t xml:space="preserve">  机关事业单位职业年金缴费支出</t>
  </si>
  <si>
    <t xml:space="preserve">      对机关事业单位基本养老保险基金的补助</t>
  </si>
  <si>
    <t xml:space="preserve">    对机关事业单位职业年金的补助</t>
  </si>
  <si>
    <t xml:space="preserve">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</si>
  <si>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</si>
  <si>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</si>
  <si>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</si>
  <si>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</si>
  <si>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>就业补助</t>
  </si>
  <si>
    <t xml:space="preserve">      就业创业服务补贴</t>
  </si>
  <si>
    <t xml:space="preserve">  职业培训补贴</t>
  </si>
  <si>
    <t xml:space="preserve">  社会保险补贴</t>
  </si>
  <si>
    <t xml:space="preserve">  公益性岗位补贴</t>
  </si>
  <si>
    <t xml:space="preserve">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</si>
  <si>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</si>
  <si>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</si>
  <si>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</si>
  <si>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其他就业补助支出</t>
  </si>
  <si>
    <t>抚恤</t>
  </si>
  <si>
    <t xml:space="preserve">  死亡抚恤</t>
  </si>
  <si>
    <t xml:space="preserve">  伤残抚恤</t>
  </si>
  <si>
    <t xml:space="preserve">  在乡复员、退伍军人生活补助</t>
  </si>
  <si>
    <t xml:space="preserve">  优抚事业单位支出</t>
  </si>
  <si>
    <t xml:space="preserve">  义务兵优待</t>
  </si>
  <si>
    <t xml:space="preserve">  农村籍退役士兵老年生活补助</t>
  </si>
  <si>
    <t xml:space="preserve">  其他优抚支出</t>
  </si>
  <si>
    <t>退役安置</t>
  </si>
  <si>
    <t xml:space="preserve">  退役士兵安置</t>
  </si>
  <si>
    <t xml:space="preserve">  军队移交政府的离退休人员安置</t>
  </si>
  <si>
    <t xml:space="preserve">  军队移交政府离退休干部管理机构</t>
  </si>
  <si>
    <t xml:space="preserve">  退役士兵管理教育</t>
  </si>
  <si>
    <t xml:space="preserve">  军队转业干部安置</t>
  </si>
  <si>
    <t xml:space="preserve">      其他退役安置支出</t>
  </si>
  <si>
    <t>社会福利</t>
  </si>
  <si>
    <t xml:space="preserve">  儿童福利</t>
  </si>
  <si>
    <t xml:space="preserve">  老年福利</t>
  </si>
  <si>
    <t xml:space="preserve">      假肢矫形</t>
  </si>
  <si>
    <t xml:space="preserve">  殡葬</t>
  </si>
  <si>
    <t xml:space="preserve">  社会福利事业单位</t>
  </si>
  <si>
    <t xml:space="preserve">  其他社会福利支出</t>
  </si>
  <si>
    <t>残疾人事业</t>
  </si>
  <si>
    <t xml:space="preserve">  残疾人康复</t>
  </si>
  <si>
    <t xml:space="preserve">  残疾人就业和扶贫</t>
  </si>
  <si>
    <t xml:space="preserve">  残疾人体育</t>
  </si>
  <si>
    <t xml:space="preserve">  残疾人生活和护理补贴</t>
  </si>
  <si>
    <t xml:space="preserve">  其他残疾人事业支出</t>
  </si>
  <si>
    <t>红十字事业</t>
  </si>
  <si>
    <t xml:space="preserve">      其他红十字事业支出</t>
  </si>
  <si>
    <t>最低生活保障</t>
  </si>
  <si>
    <t xml:space="preserve">  城市最低生活保障金支出</t>
  </si>
  <si>
    <t xml:space="preserve">  农村最低生活保障金支出</t>
  </si>
  <si>
    <t>临时救助</t>
  </si>
  <si>
    <t xml:space="preserve">  临时救助支出</t>
  </si>
  <si>
    <t xml:space="preserve">  流浪乞讨人员救助支出</t>
  </si>
  <si>
    <t>特困人员救助供养</t>
  </si>
  <si>
    <t xml:space="preserve">  城市特困人员救助供养支出</t>
  </si>
  <si>
    <t xml:space="preserve">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</si>
  <si>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</si>
  <si>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</si>
  <si>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</si>
  <si>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>其他生活救助</t>
  </si>
  <si>
    <t xml:space="preserve">  其他城市生活救助</t>
  </si>
  <si>
    <t xml:space="preserve">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</si>
  <si>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</si>
  <si>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</si>
  <si>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</si>
  <si>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</si>
  <si>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</si>
  <si>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</si>
  <si>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</si>
  <si>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</si>
  <si>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</si>
  <si>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>退役军人管理事务</t>
  </si>
  <si>
    <t xml:space="preserve">  拥军优属</t>
  </si>
  <si>
    <t xml:space="preserve">      部队供应</t>
  </si>
  <si>
    <t xml:space="preserve">      其他退役军人事务管理支出</t>
  </si>
  <si>
    <t>其他社会保障和就业支出</t>
  </si>
  <si>
    <t xml:space="preserve">  其他社会保障和就业支出</t>
  </si>
  <si>
    <t xml:space="preserve">  卫生健康支出</t>
  </si>
  <si>
    <t>卫生健康管理事务</t>
  </si>
  <si>
    <t xml:space="preserve">  其他卫生健康管理事务支出</t>
  </si>
  <si>
    <t>公立医院</t>
  </si>
  <si>
    <t xml:space="preserve">  综合医院</t>
  </si>
  <si>
    <t xml:space="preserve">  中医(民族)医院</t>
  </si>
  <si>
    <t xml:space="preserve">      传染病医院</t>
  </si>
  <si>
    <t xml:space="preserve">      职业病防治医院</t>
  </si>
  <si>
    <t xml:space="preserve">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</si>
  <si>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</si>
  <si>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</si>
  <si>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</si>
  <si>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</si>
  <si>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</si>
  <si>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</si>
  <si>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其他公立医院支出</t>
  </si>
  <si>
    <t>基层医疗卫生机构</t>
  </si>
  <si>
    <t xml:space="preserve">  城市社区卫生机构</t>
  </si>
  <si>
    <t xml:space="preserve">  乡镇卫生院</t>
  </si>
  <si>
    <t xml:space="preserve">  其他基层医疗卫生机构支出</t>
  </si>
  <si>
    <t>公共卫生</t>
  </si>
  <si>
    <t xml:space="preserve">  疾病预防控制机构</t>
  </si>
  <si>
    <t xml:space="preserve">  卫生监督机构</t>
  </si>
  <si>
    <t xml:space="preserve">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</si>
  <si>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</si>
  <si>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</si>
  <si>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</si>
  <si>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</si>
  <si>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基本公共卫生服务</t>
  </si>
  <si>
    <t xml:space="preserve">  重大公共卫生专项</t>
  </si>
  <si>
    <t xml:space="preserve">      突发公共卫生事件应急处理</t>
  </si>
  <si>
    <t xml:space="preserve">  其他公共卫生支出</t>
  </si>
  <si>
    <t>中医药</t>
  </si>
  <si>
    <t xml:space="preserve">  中医(民族医)药专项</t>
  </si>
  <si>
    <t xml:space="preserve">      其他中医药支出</t>
  </si>
  <si>
    <t>计划生育事务</t>
  </si>
  <si>
    <t xml:space="preserve">  计划生育机构</t>
  </si>
  <si>
    <t xml:space="preserve">  计划生育服务</t>
  </si>
  <si>
    <t xml:space="preserve">  其他计划生育事务支出</t>
  </si>
  <si>
    <t>行政事业单位医疗</t>
  </si>
  <si>
    <t xml:space="preserve">  行政单位医疗</t>
  </si>
  <si>
    <t xml:space="preserve">  事业单位医疗</t>
  </si>
  <si>
    <t xml:space="preserve">      公务员医疗补助</t>
  </si>
  <si>
    <t xml:space="preserve">  其他行政事业单位医疗支出</t>
  </si>
  <si>
    <t>财政对基本医疗保险基金的补助</t>
  </si>
  <si>
    <t xml:space="preserve">      财政对职工基本医疗保险基金的补助</t>
  </si>
  <si>
    <t xml:space="preserve">  财政对城乡居民基本医疗保险基金的补助</t>
  </si>
  <si>
    <t xml:space="preserve">      财政对其他基本医疗保险基金的补助</t>
  </si>
  <si>
    <t>医疗救助</t>
  </si>
  <si>
    <t xml:space="preserve">  城乡医疗救助</t>
  </si>
  <si>
    <t xml:space="preserve">      疾病应急救助</t>
  </si>
  <si>
    <t xml:space="preserve">  其他医疗救助支出</t>
  </si>
  <si>
    <t>优抚对象医疗</t>
  </si>
  <si>
    <t xml:space="preserve">  优抚对象医疗补助</t>
  </si>
  <si>
    <t xml:space="preserve">      其他优抚对象医疗支出</t>
  </si>
  <si>
    <t>医疗保障管理事务</t>
  </si>
  <si>
    <t xml:space="preserve">      医疗保障政策管理</t>
  </si>
  <si>
    <t xml:space="preserve">      医疗保障经办事务</t>
  </si>
  <si>
    <t xml:space="preserve">  其他医疗保障管理事务支出</t>
  </si>
  <si>
    <t xml:space="preserve">    老龄卫生健康事务</t>
  </si>
  <si>
    <t xml:space="preserve">      老龄卫生健康事务</t>
  </si>
  <si>
    <t>其他卫生健康支出</t>
  </si>
  <si>
    <t xml:space="preserve">   其他卫生健康支出</t>
  </si>
  <si>
    <t xml:space="preserve">  节能环保支出</t>
  </si>
  <si>
    <t>环境保护管理事务</t>
  </si>
  <si>
    <t xml:space="preserve">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</si>
  <si>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</si>
  <si>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</si>
  <si>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</si>
  <si>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</si>
  <si>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其他环境保护管理事务支出</t>
  </si>
  <si>
    <t>环境监测与监察</t>
  </si>
  <si>
    <t xml:space="preserve">      建设项目环评审查与监督</t>
  </si>
  <si>
    <t xml:space="preserve">      核与辐射安全监督</t>
  </si>
  <si>
    <t xml:space="preserve">  其他环境监测与监察支出</t>
  </si>
  <si>
    <t>污染防治</t>
  </si>
  <si>
    <t xml:space="preserve">  大气</t>
  </si>
  <si>
    <t xml:space="preserve">  水体</t>
  </si>
  <si>
    <t xml:space="preserve">  噪声</t>
  </si>
  <si>
    <t xml:space="preserve">  固体废弃物与化学品</t>
  </si>
  <si>
    <t xml:space="preserve">      放射源和放射性废物监管</t>
  </si>
  <si>
    <t xml:space="preserve">      辐射</t>
  </si>
  <si>
    <t xml:space="preserve">    土壤</t>
  </si>
  <si>
    <t xml:space="preserve">  其他污染防治支出</t>
  </si>
  <si>
    <t>自然生态保护</t>
  </si>
  <si>
    <t xml:space="preserve">      生态保护</t>
  </si>
  <si>
    <t xml:space="preserve">  农村环境保护</t>
  </si>
  <si>
    <t xml:space="preserve">      自然保护区</t>
  </si>
  <si>
    <t xml:space="preserve">      生物及物种资源保护</t>
  </si>
  <si>
    <t xml:space="preserve">  其他自然生态保护支出</t>
  </si>
  <si>
    <t>天然林保护</t>
  </si>
  <si>
    <t xml:space="preserve">  森林管护</t>
  </si>
  <si>
    <t xml:space="preserve">  社会保险补助</t>
  </si>
  <si>
    <t xml:space="preserve">  政策性社会性支出补助</t>
  </si>
  <si>
    <t xml:space="preserve">  天然林保护工程建设 </t>
  </si>
  <si>
    <t xml:space="preserve">      停伐补助</t>
  </si>
  <si>
    <t xml:space="preserve">      其他天然林保护支出</t>
  </si>
  <si>
    <t>退耕还林</t>
  </si>
  <si>
    <t xml:space="preserve">  退耕现金</t>
  </si>
  <si>
    <t xml:space="preserve">  退耕还林粮食折现补贴</t>
  </si>
  <si>
    <t xml:space="preserve">      退耕还林粮食费用补贴</t>
  </si>
  <si>
    <t xml:space="preserve">  退耕还林工程建设</t>
  </si>
  <si>
    <t xml:space="preserve">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</si>
  <si>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</si>
  <si>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</si>
  <si>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</si>
  <si>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</si>
  <si>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</si>
  <si>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</si>
  <si>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</si>
  <si>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</si>
  <si>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>能源节约利用</t>
  </si>
  <si>
    <t xml:space="preserve">  能源节能利用</t>
  </si>
  <si>
    <t>污染减排</t>
  </si>
  <si>
    <t xml:space="preserve">   生态环境监测与信息</t>
  </si>
  <si>
    <t xml:space="preserve">   生态环境执法监察</t>
  </si>
  <si>
    <t xml:space="preserve">       减排专项支出</t>
  </si>
  <si>
    <t xml:space="preserve">       清洁生产专项支出</t>
  </si>
  <si>
    <t xml:space="preserve">   其他污染减排支出</t>
  </si>
  <si>
    <t>可再生能源</t>
  </si>
  <si>
    <t xml:space="preserve">   可再生能源</t>
  </si>
  <si>
    <t xml:space="preserve">    循环经济</t>
  </si>
  <si>
    <t xml:space="preserve">   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</si>
  <si>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</si>
  <si>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</si>
  <si>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</si>
  <si>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</si>
  <si>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</si>
  <si>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</si>
  <si>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</si>
  <si>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</si>
  <si>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</si>
  <si>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</si>
  <si>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>其他节能环保支出</t>
  </si>
  <si>
    <t xml:space="preserve">  其他节能环保支出</t>
  </si>
  <si>
    <t xml:space="preserve">  城乡社区支出</t>
  </si>
  <si>
    <t>城乡社区管理事务</t>
  </si>
  <si>
    <t xml:space="preserve">  城管执法</t>
  </si>
  <si>
    <t xml:space="preserve">      工程建设标准规范编制与监管</t>
  </si>
  <si>
    <t xml:space="preserve">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</si>
  <si>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</si>
  <si>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</si>
  <si>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</si>
  <si>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其他城乡社区管理事务支出</t>
  </si>
  <si>
    <t>城乡社区规划与管理</t>
  </si>
  <si>
    <t xml:space="preserve">  城乡社区规划与管理</t>
  </si>
  <si>
    <t>城乡社区公共设施</t>
  </si>
  <si>
    <t xml:space="preserve">  小城镇基础设施建设</t>
  </si>
  <si>
    <t xml:space="preserve">  其他城乡社区公共设施支出</t>
  </si>
  <si>
    <t>城乡社区环境卫生</t>
  </si>
  <si>
    <t xml:space="preserve">  城乡社区环境卫生</t>
  </si>
  <si>
    <t>建设市场管理与监督</t>
  </si>
  <si>
    <t xml:space="preserve">  建设市场管理与监督</t>
  </si>
  <si>
    <t>其他城乡社区支出</t>
  </si>
  <si>
    <t xml:space="preserve">  其他城乡社区支出</t>
  </si>
  <si>
    <t xml:space="preserve">  农林水支出</t>
  </si>
  <si>
    <t>农业</t>
  </si>
  <si>
    <t xml:space="preserve">  农垦运行</t>
  </si>
  <si>
    <t xml:space="preserve">  科技转化与推广服务</t>
  </si>
  <si>
    <t xml:space="preserve">  病虫害控制</t>
  </si>
  <si>
    <t xml:space="preserve">  农产品质量安全</t>
  </si>
  <si>
    <t xml:space="preserve">  执法监管</t>
  </si>
  <si>
    <t xml:space="preserve">  统计监测与信息服务</t>
  </si>
  <si>
    <t xml:space="preserve">  农业行业业务管理</t>
  </si>
  <si>
    <t xml:space="preserve">      对外交流与合作</t>
  </si>
  <si>
    <t xml:space="preserve">  防灾救灾</t>
  </si>
  <si>
    <t xml:space="preserve">      稳定农民收入补贴</t>
  </si>
  <si>
    <t xml:space="preserve">      农业结构调整补贴</t>
  </si>
  <si>
    <t xml:space="preserve">  农业生产支持补贴</t>
  </si>
  <si>
    <t xml:space="preserve">  农业组织化与产业化经营</t>
  </si>
  <si>
    <t xml:space="preserve">  农产品加工与促销</t>
  </si>
  <si>
    <t xml:space="preserve">  农村公益事业</t>
  </si>
  <si>
    <t xml:space="preserve">  农业资源保护修复与利用</t>
  </si>
  <si>
    <t xml:space="preserve">  农村道路建设</t>
  </si>
  <si>
    <t xml:space="preserve">  成品油价格改革对渔业的补贴</t>
  </si>
  <si>
    <t xml:space="preserve">  对高校毕业生到基层任职补助</t>
  </si>
  <si>
    <t xml:space="preserve">    农田建设</t>
  </si>
  <si>
    <t xml:space="preserve">  其他农业支出</t>
  </si>
  <si>
    <t>林业和草原</t>
  </si>
  <si>
    <t xml:space="preserve">  事业机构</t>
  </si>
  <si>
    <t xml:space="preserve">  森林培育</t>
  </si>
  <si>
    <t xml:space="preserve">  技术推广与转化</t>
  </si>
  <si>
    <t xml:space="preserve">  森林资源管理</t>
  </si>
  <si>
    <t xml:space="preserve">  森林生态效益补偿</t>
  </si>
  <si>
    <t xml:space="preserve">  自然保护区等管理</t>
  </si>
  <si>
    <t xml:space="preserve">  动植物保护</t>
  </si>
  <si>
    <t xml:space="preserve">      湿地保护</t>
  </si>
  <si>
    <t xml:space="preserve">  执法与监督</t>
  </si>
  <si>
    <t xml:space="preserve">      防沙治沙</t>
  </si>
  <si>
    <t xml:space="preserve">      对外合作与交流</t>
  </si>
  <si>
    <t xml:space="preserve">  产业化管理</t>
  </si>
  <si>
    <t xml:space="preserve">      信息管理</t>
  </si>
  <si>
    <t xml:space="preserve">  林区公共支出</t>
  </si>
  <si>
    <t xml:space="preserve">      贷款贴息</t>
  </si>
  <si>
    <t xml:space="preserve">      成品油价格改革对林业的补贴</t>
  </si>
  <si>
    <t xml:space="preserve">  防灾减灾</t>
  </si>
  <si>
    <t xml:space="preserve">      国家公园</t>
  </si>
  <si>
    <t xml:space="preserve">      草原管理</t>
  </si>
  <si>
    <t xml:space="preserve">      行业业务管理</t>
  </si>
  <si>
    <t xml:space="preserve">  其他林业和草原支出</t>
  </si>
  <si>
    <t>水利</t>
  </si>
  <si>
    <t xml:space="preserve">  水利行业业务管理</t>
  </si>
  <si>
    <t xml:space="preserve">  水利工程建设</t>
  </si>
  <si>
    <t xml:space="preserve">  水利工程运行与维护</t>
  </si>
  <si>
    <t xml:space="preserve">      长江黄河等流域管理</t>
  </si>
  <si>
    <t xml:space="preserve">  水利前期工作</t>
  </si>
  <si>
    <t xml:space="preserve">  水利执法监督</t>
  </si>
  <si>
    <t xml:space="preserve">  水土保持</t>
  </si>
  <si>
    <t xml:space="preserve">  水资源节约管理与保护</t>
  </si>
  <si>
    <t xml:space="preserve">  水质监测</t>
  </si>
  <si>
    <t xml:space="preserve">      水文测报</t>
  </si>
  <si>
    <t xml:space="preserve">  防汛</t>
  </si>
  <si>
    <t xml:space="preserve">  抗旱</t>
  </si>
  <si>
    <t xml:space="preserve">  农田水利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</si>
  <si>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</si>
  <si>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</si>
  <si>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</si>
  <si>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大中型水库移民后期扶持专项支出</t>
  </si>
  <si>
    <t xml:space="preserve">      水利安全监督</t>
  </si>
  <si>
    <t xml:space="preserve">      水利建设移民支出</t>
  </si>
  <si>
    <t xml:space="preserve">  农村人畜饮水</t>
  </si>
  <si>
    <t xml:space="preserve">  其他水利支出</t>
  </si>
  <si>
    <t xml:space="preserve">    南水北调</t>
  </si>
  <si>
    <t xml:space="preserve">      南水北调工程建设</t>
  </si>
  <si>
    <t xml:space="preserve">      政策研究与信息管理</t>
  </si>
  <si>
    <t xml:space="preserve">      工程稽查</t>
  </si>
  <si>
    <t xml:space="preserve">      前期工作</t>
  </si>
  <si>
    <t xml:space="preserve">      南水北调技术推广</t>
  </si>
  <si>
    <t xml:space="preserve">      环境、移民及水资源管理与保护</t>
  </si>
  <si>
    <t xml:space="preserve">      其他南水北调支出</t>
  </si>
  <si>
    <t>扶贫</t>
  </si>
  <si>
    <t xml:space="preserve">  农村基础设施建设</t>
  </si>
  <si>
    <t xml:space="preserve">  生产发展</t>
  </si>
  <si>
    <t xml:space="preserve">  社会发展</t>
  </si>
  <si>
    <t xml:space="preserve">  扶贫贷款奖补和贴息</t>
  </si>
  <si>
    <t xml:space="preserve">      “三西”农业建设专项补助</t>
  </si>
  <si>
    <t xml:space="preserve">  扶贫事业机构</t>
  </si>
  <si>
    <t xml:space="preserve">  其他扶贫支出</t>
  </si>
  <si>
    <t>农业综合开发</t>
  </si>
  <si>
    <t xml:space="preserve">  土地治理</t>
  </si>
  <si>
    <t xml:space="preserve">  产业化发展</t>
  </si>
  <si>
    <t xml:space="preserve">      创新示范</t>
  </si>
  <si>
    <t xml:space="preserve">      其他农业综合开发支出</t>
  </si>
  <si>
    <t>农村综合改革</t>
  </si>
  <si>
    <t xml:space="preserve">  对村级一事一议的补助</t>
  </si>
  <si>
    <t xml:space="preserve">      国有农场办社会职能改革补助</t>
  </si>
  <si>
    <t xml:space="preserve">  对村民委员会和村党支部的补助</t>
  </si>
  <si>
    <t xml:space="preserve">      对村集体经济组织的补助</t>
  </si>
  <si>
    <t xml:space="preserve">      农村综合改革示范试点补助</t>
  </si>
  <si>
    <t xml:space="preserve">  其他农村综合改革支出</t>
  </si>
  <si>
    <t>普惠金融发展支出</t>
  </si>
  <si>
    <t xml:space="preserve">      支持农村金融机构</t>
  </si>
  <si>
    <t xml:space="preserve">  涉农贷款增量奖励</t>
  </si>
  <si>
    <t xml:space="preserve">  农业保险保费补贴</t>
  </si>
  <si>
    <t xml:space="preserve">  创业担保贷款贴息</t>
  </si>
  <si>
    <t xml:space="preserve">      补充创业担保贷款基金</t>
  </si>
  <si>
    <t xml:space="preserve">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</si>
  <si>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</si>
  <si>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</si>
  <si>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</si>
  <si>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>其他农林水支出</t>
  </si>
  <si>
    <t xml:space="preserve">      化解其他公益性乡村债务支出</t>
  </si>
  <si>
    <t xml:space="preserve">  其他农林水支出</t>
  </si>
  <si>
    <t xml:space="preserve">  交通运输支出</t>
  </si>
  <si>
    <t>公路水路运输</t>
  </si>
  <si>
    <t xml:space="preserve">  公路建设</t>
  </si>
  <si>
    <t xml:space="preserve">  公路养护</t>
  </si>
  <si>
    <t xml:space="preserve">      交通运输信息化建设</t>
  </si>
  <si>
    <t xml:space="preserve">  公路和运输安全</t>
  </si>
  <si>
    <t xml:space="preserve">      公路还贷专项</t>
  </si>
  <si>
    <t xml:space="preserve">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</si>
  <si>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</si>
  <si>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</si>
  <si>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</si>
  <si>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</si>
  <si>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救助打捞</t>
  </si>
  <si>
    <t xml:space="preserve">      内河运输</t>
  </si>
  <si>
    <t xml:space="preserve">      远洋运输</t>
  </si>
  <si>
    <t xml:space="preserve">  海事管理</t>
  </si>
  <si>
    <t xml:space="preserve">      航标事业发展支出</t>
  </si>
  <si>
    <t xml:space="preserve">  水路运输管理支出</t>
  </si>
  <si>
    <t xml:space="preserve">      口岸建设</t>
  </si>
  <si>
    <t xml:space="preserve">      取消政府还贷二级公路收费专项支出</t>
  </si>
  <si>
    <t xml:space="preserve">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</si>
  <si>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</si>
  <si>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</si>
  <si>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</si>
  <si>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</si>
  <si>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</si>
  <si>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</si>
  <si>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</si>
  <si>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</si>
  <si>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</si>
  <si>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</si>
  <si>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</si>
  <si>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</si>
  <si>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</si>
  <si>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</si>
  <si>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>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</si>
  <si>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</si>
  <si>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</si>
  <si>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</si>
  <si>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</si>
  <si>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</si>
  <si>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</si>
  <si>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</si>
  <si>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>车辆购置税支出</t>
  </si>
  <si>
    <t xml:space="preserve">  车辆购置税用于公路等基础设施建设支出</t>
  </si>
  <si>
    <t xml:space="preserve">  车辆购置税用于农村公路建设支出</t>
  </si>
  <si>
    <t xml:space="preserve">      车辆购置税用于老旧汽车报废更新补贴</t>
  </si>
  <si>
    <t xml:space="preserve">      车辆购置税其他支出</t>
  </si>
  <si>
    <t>其他交通运输支出</t>
  </si>
  <si>
    <t xml:space="preserve">  公共交通运营补助</t>
  </si>
  <si>
    <t xml:space="preserve">      其他交通运输支出</t>
  </si>
  <si>
    <t xml:space="preserve">  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</si>
  <si>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</si>
  <si>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</si>
  <si>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</si>
  <si>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</si>
  <si>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</si>
  <si>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</si>
  <si>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</si>
  <si>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</si>
  <si>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</si>
  <si>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</si>
  <si>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</si>
  <si>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</si>
  <si>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</si>
  <si>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</si>
  <si>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</si>
  <si>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</si>
  <si>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</si>
  <si>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</si>
  <si>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</si>
  <si>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</si>
  <si>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</si>
  <si>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</si>
  <si>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>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</si>
  <si>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</si>
  <si>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</si>
  <si>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</si>
  <si>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</si>
  <si>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</si>
  <si>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工业和信息产业支持</t>
  </si>
  <si>
    <t xml:space="preserve">      电子专项工程</t>
  </si>
  <si>
    <t xml:space="preserve">      技术基础研究</t>
  </si>
  <si>
    <t xml:space="preserve">  其他工业和信息产业监管支出</t>
  </si>
  <si>
    <t>国有资产监管</t>
  </si>
  <si>
    <t xml:space="preserve">      国有企业监事会专项</t>
  </si>
  <si>
    <t xml:space="preserve">      中央企业专项管理</t>
  </si>
  <si>
    <t xml:space="preserve">  其他国有资产监管支出</t>
  </si>
  <si>
    <t>支持中小企业发展和管理支出</t>
  </si>
  <si>
    <t xml:space="preserve">      科技型中小企业技术创新基金</t>
  </si>
  <si>
    <t xml:space="preserve">  中小企业发展专项</t>
  </si>
  <si>
    <t xml:space="preserve">  其他支持中小企业发展和管理支出</t>
  </si>
  <si>
    <t>其他资源勘探信息等支出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</si>
  <si>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</si>
  <si>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</si>
  <si>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</si>
  <si>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</si>
  <si>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其他资源勘探信息等支出</t>
  </si>
  <si>
    <t xml:space="preserve">  商业服务业等支出</t>
  </si>
  <si>
    <t>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</si>
  <si>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</si>
  <si>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</si>
  <si>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</si>
  <si>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民贸民品贷款贴息</t>
  </si>
  <si>
    <t xml:space="preserve">  其他商业流通事务支出</t>
  </si>
  <si>
    <t>涉外发展服务支出</t>
  </si>
  <si>
    <t xml:space="preserve">      外商投资环境建设补助资金</t>
  </si>
  <si>
    <t xml:space="preserve">  其他涉外发展服务支出</t>
  </si>
  <si>
    <t>其他商业服务业等支出</t>
  </si>
  <si>
    <t xml:space="preserve">      服务业基础设施建设</t>
  </si>
  <si>
    <t xml:space="preserve">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</si>
  <si>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</si>
  <si>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</si>
  <si>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</si>
  <si>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</si>
  <si>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</si>
  <si>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</si>
  <si>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</si>
  <si>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</si>
  <si>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</si>
  <si>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</si>
  <si>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</si>
  <si>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</si>
  <si>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</si>
  <si>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</si>
  <si>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>金融发展支出</t>
  </si>
  <si>
    <t xml:space="preserve">      政策性银行亏损补贴</t>
  </si>
  <si>
    <t xml:space="preserve">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</si>
  <si>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</si>
  <si>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</si>
  <si>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</si>
  <si>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</si>
  <si>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</si>
  <si>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</si>
  <si>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</si>
  <si>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</si>
  <si>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</si>
  <si>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</si>
  <si>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</si>
  <si>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</si>
  <si>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</si>
  <si>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</si>
  <si>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</si>
  <si>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</si>
  <si>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</si>
  <si>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</si>
  <si>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</si>
  <si>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>自然资源事务</t>
  </si>
  <si>
    <t xml:space="preserve">  自然资源规划及管理</t>
  </si>
  <si>
    <t xml:space="preserve">  土地资源调查</t>
  </si>
  <si>
    <t xml:space="preserve">  土地资源利用与保护</t>
  </si>
  <si>
    <t xml:space="preserve">      自然资源社会公益服务</t>
  </si>
  <si>
    <t xml:space="preserve">      自然资源行业业务管理</t>
  </si>
  <si>
    <t xml:space="preserve">  自然资源调查</t>
  </si>
  <si>
    <t xml:space="preserve">  国土整治</t>
  </si>
  <si>
    <t xml:space="preserve">      土地资源储备支出</t>
  </si>
  <si>
    <t xml:space="preserve">  地质矿产资源与环境调查</t>
  </si>
  <si>
    <t xml:space="preserve">  地质矿产资源利用与保护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</si>
  <si>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</si>
  <si>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</si>
  <si>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</si>
  <si>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其他自然资源事务支出</t>
  </si>
  <si>
    <t xml:space="preserve">    海洋管理事务</t>
  </si>
  <si>
    <t xml:space="preserve">      海域使用管理</t>
  </si>
  <si>
    <t xml:space="preserve">      海洋环境保护与监测</t>
  </si>
  <si>
    <t xml:space="preserve">      海洋调查评价</t>
  </si>
  <si>
    <t xml:space="preserve">      海洋权益维护</t>
  </si>
  <si>
    <t xml:space="preserve">      海洋执法监察</t>
  </si>
  <si>
    <t xml:space="preserve">      海洋防灾减灾</t>
  </si>
  <si>
    <t xml:space="preserve">      海洋卫星</t>
  </si>
  <si>
    <t xml:space="preserve">      极地考察</t>
  </si>
  <si>
    <t xml:space="preserve">      海洋矿产资源勘探研究</t>
  </si>
  <si>
    <t xml:space="preserve">      海港航标维护</t>
  </si>
  <si>
    <t xml:space="preserve">      海水淡化</t>
  </si>
  <si>
    <t xml:space="preserve">      无居民海岛使用金支出</t>
  </si>
  <si>
    <t xml:space="preserve">      海岛和海域保护</t>
  </si>
  <si>
    <t xml:space="preserve">      其他海洋管理事务支出</t>
  </si>
  <si>
    <t xml:space="preserve">    测绘事务</t>
  </si>
  <si>
    <t xml:space="preserve">      基础测绘</t>
  </si>
  <si>
    <t xml:space="preserve">      航空摄影</t>
  </si>
  <si>
    <t xml:space="preserve">      测绘工程建设</t>
  </si>
  <si>
    <t xml:space="preserve">      其他测绘事务支出</t>
  </si>
  <si>
    <t>气象事务</t>
  </si>
  <si>
    <t xml:space="preserve">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</si>
  <si>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</si>
  <si>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</si>
  <si>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</si>
  <si>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</si>
  <si>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</si>
  <si>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</si>
  <si>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</si>
  <si>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</si>
  <si>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</si>
  <si>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</si>
  <si>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</si>
  <si>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</si>
  <si>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</si>
  <si>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>保障性安居工程支出</t>
  </si>
  <si>
    <t xml:space="preserve">  廉租住房</t>
  </si>
  <si>
    <t xml:space="preserve">      沉陷区治理</t>
  </si>
  <si>
    <t xml:space="preserve">  棚户区改造</t>
  </si>
  <si>
    <t xml:space="preserve">      少数民族地区游牧民定居工程</t>
  </si>
  <si>
    <t xml:space="preserve">  农村危房改造</t>
  </si>
  <si>
    <t xml:space="preserve">      公共租赁住房</t>
  </si>
  <si>
    <t xml:space="preserve">  保障性住房租金补贴</t>
  </si>
  <si>
    <t xml:space="preserve">    老旧小区改造</t>
  </si>
  <si>
    <t xml:space="preserve">  其他保障性安居工程支出</t>
  </si>
  <si>
    <t>住房改革支出</t>
  </si>
  <si>
    <t xml:space="preserve">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</si>
  <si>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</si>
  <si>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</si>
  <si>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</si>
  <si>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</si>
  <si>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</si>
  <si>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</si>
  <si>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</si>
  <si>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>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</si>
  <si>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</si>
  <si>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</si>
  <si>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</si>
  <si>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</si>
  <si>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</si>
  <si>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</si>
  <si>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</si>
  <si>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粮食风险基金</t>
  </si>
  <si>
    <t xml:space="preserve">      粮油市场调控专项资金</t>
  </si>
  <si>
    <t xml:space="preserve">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</si>
  <si>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</si>
  <si>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</si>
  <si>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</si>
  <si>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</si>
  <si>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</si>
  <si>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</si>
  <si>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</si>
  <si>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</si>
  <si>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</si>
  <si>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</si>
  <si>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</si>
  <si>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</si>
  <si>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</si>
  <si>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</si>
  <si>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</si>
  <si>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>粮油储备</t>
  </si>
  <si>
    <t xml:space="preserve">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</si>
  <si>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</si>
  <si>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</si>
  <si>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</si>
  <si>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</si>
  <si>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</si>
  <si>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</si>
  <si>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</si>
  <si>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</si>
  <si>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</si>
  <si>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</si>
  <si>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</si>
  <si>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</si>
  <si>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</si>
  <si>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</si>
  <si>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</si>
  <si>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</si>
  <si>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灾害防治及应急管理支出</t>
  </si>
  <si>
    <t>应急管理事务</t>
  </si>
  <si>
    <t xml:space="preserve">      灾害风险防治</t>
  </si>
  <si>
    <t xml:space="preserve">      国务院安委会专项</t>
  </si>
  <si>
    <t xml:space="preserve">  安全监管</t>
  </si>
  <si>
    <t xml:space="preserve">      安全生产基础</t>
  </si>
  <si>
    <t xml:space="preserve">  应急救援</t>
  </si>
  <si>
    <t xml:space="preserve">      应急管理</t>
  </si>
  <si>
    <t xml:space="preserve">  其他应急管理支出</t>
  </si>
  <si>
    <t>消防事务</t>
  </si>
  <si>
    <t xml:space="preserve">  消防应急救援</t>
  </si>
  <si>
    <t xml:space="preserve">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</si>
  <si>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</si>
  <si>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</si>
  <si>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</si>
  <si>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</si>
  <si>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</si>
  <si>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</si>
  <si>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</si>
  <si>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>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</si>
  <si>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</si>
  <si>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</si>
  <si>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</si>
  <si>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</si>
  <si>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</si>
  <si>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</si>
  <si>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防震减灾基础管理</t>
  </si>
  <si>
    <t xml:space="preserve">      地震事业机构 </t>
  </si>
  <si>
    <t xml:space="preserve">      其他地震事务支出</t>
  </si>
  <si>
    <t>自然灾害防治</t>
  </si>
  <si>
    <t xml:space="preserve">  地质灾害防治</t>
  </si>
  <si>
    <t xml:space="preserve">      森林草原防灾减灾</t>
  </si>
  <si>
    <t xml:space="preserve">      其他自然灾害防治支出</t>
  </si>
  <si>
    <t>自然灾害救灾及恢复重建支出</t>
  </si>
  <si>
    <t xml:space="preserve">      中央自然灾害生活补助</t>
  </si>
  <si>
    <t xml:space="preserve">  地方自然灾害生活补助</t>
  </si>
  <si>
    <t xml:space="preserve">  自然灾害救灾补助</t>
  </si>
  <si>
    <t xml:space="preserve">  自然灾害灾后重建补助</t>
  </si>
  <si>
    <t xml:space="preserve">  其他自然灾害生活救助支出</t>
  </si>
  <si>
    <t>其他灾害防治及应急管理支出</t>
  </si>
  <si>
    <t>预备费</t>
  </si>
  <si>
    <t xml:space="preserve">  其他支出</t>
  </si>
  <si>
    <t xml:space="preserve">  年初预留</t>
  </si>
  <si>
    <t xml:space="preserve">    年初预留</t>
  </si>
  <si>
    <t xml:space="preserve">  债务付息支出</t>
  </si>
  <si>
    <t xml:space="preserve">    中央政府国内债务付息支出</t>
  </si>
  <si>
    <t xml:space="preserve">    中央政府国外债务付息支出</t>
  </si>
  <si>
    <t>地方政府一般债务付息支出</t>
  </si>
  <si>
    <t xml:space="preserve">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</si>
  <si>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</si>
  <si>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</si>
  <si>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地方政府其他一般债务付息支出</t>
  </si>
  <si>
    <t xml:space="preserve">  债务发行费用支出</t>
  </si>
  <si>
    <t xml:space="preserve">    中央政府国内债务发行费用支出</t>
  </si>
  <si>
    <t xml:space="preserve">    中央政府国外债务发行费用支出</t>
  </si>
  <si>
    <t>地方政府一般债务发行费用支出</t>
  </si>
  <si>
    <t>附件9</t>
  </si>
  <si>
    <t>酉阳自治县2021年基本支出决算表</t>
  </si>
  <si>
    <t>（基本支出按政府经济科目到款）</t>
  </si>
  <si>
    <t>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</si>
  <si>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</si>
  <si>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</si>
  <si>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</si>
  <si>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</si>
  <si>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</si>
  <si>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</si>
  <si>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</si>
  <si>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</si>
  <si>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</si>
  <si>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</si>
  <si>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</si>
  <si>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公务用车运行维护费</t>
  </si>
  <si>
    <t xml:space="preserve">    维修（护）费</t>
  </si>
  <si>
    <t xml:space="preserve">    其他商品和服务支出</t>
  </si>
  <si>
    <t>机关资本性支出（一）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</si>
  <si>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</si>
  <si>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</si>
  <si>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</si>
  <si>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</si>
  <si>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</si>
  <si>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</si>
  <si>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</si>
  <si>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</si>
  <si>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</si>
  <si>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  工资福利支出</t>
  </si>
  <si>
    <t xml:space="preserve">    商品和服务支出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</si>
  <si>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</si>
  <si>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</si>
  <si>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</si>
  <si>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</si>
  <si>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</si>
  <si>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</si>
  <si>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</si>
  <si>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</si>
  <si>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</si>
  <si>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</si>
  <si>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</si>
  <si>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  社会福利和救助</t>
  </si>
  <si>
    <t xml:space="preserve">  助学金</t>
  </si>
  <si>
    <t xml:space="preserve">  个人农业生产补贴</t>
  </si>
  <si>
    <t xml:space="preserve">    离退休费</t>
  </si>
  <si>
    <t xml:space="preserve">    其他对个人和家庭的补助</t>
  </si>
  <si>
    <t>对社会保障基金补助</t>
  </si>
  <si>
    <t xml:space="preserve">  对社会保险基金补助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</si>
  <si>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</si>
  <si>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</si>
  <si>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</si>
  <si>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</si>
  <si>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</si>
  <si>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</si>
  <si>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赠与</t>
  </si>
  <si>
    <t xml:space="preserve">  国家赔偿费用支出</t>
  </si>
  <si>
    <t xml:space="preserve">  对民间非营利组织和群众性自治组织补贴</t>
  </si>
  <si>
    <t>附件10</t>
  </si>
  <si>
    <t>酉阳自治县2021年政府债务余额决算表</t>
  </si>
  <si>
    <t>单位：亿元</t>
  </si>
  <si>
    <t>项 目</t>
  </si>
  <si>
    <t>政府一般债务</t>
  </si>
  <si>
    <t>政府专项债务</t>
  </si>
  <si>
    <t>一、2020年末地方政府债务余额实际数</t>
  </si>
  <si>
    <t>二、2021年末地方政府债务限额</t>
  </si>
  <si>
    <t>三、2021年地方政府债务发行额</t>
  </si>
  <si>
    <t>四、2021年地方政府债务还本支出</t>
  </si>
  <si>
    <t>五、2021年末地方政府债务余额预计执行数</t>
  </si>
  <si>
    <t>六、2022年地方财政赤字</t>
  </si>
  <si>
    <t>七、2022年地方政府债务限额</t>
  </si>
  <si>
    <t>附件11</t>
  </si>
  <si>
    <t>酉阳自治县2021年政府性基金预算收支决算表</t>
  </si>
  <si>
    <t>收入</t>
  </si>
  <si>
    <t>调整  
预算数</t>
  </si>
  <si>
    <t>上年  
决算数</t>
  </si>
  <si>
    <t>上年   
决算数</t>
  </si>
  <si>
    <t>总  计</t>
  </si>
  <si>
    <t>县级收入合计</t>
  </si>
  <si>
    <t>县级支出合计</t>
  </si>
  <si>
    <t>一、新增建设用地土地有偿使用费收入</t>
  </si>
  <si>
    <t>一、社会保障和就业支出</t>
  </si>
  <si>
    <t>二、城市公用事业附加收入</t>
  </si>
  <si>
    <t>大中型水库移民后期扶持基金支出</t>
  </si>
  <si>
    <t>三、国有土地收益基金收入</t>
  </si>
  <si>
    <t xml:space="preserve">  移民补助</t>
  </si>
  <si>
    <t>四、农业土地开发资金收入</t>
  </si>
  <si>
    <t xml:space="preserve">  基础设施建设和经济发展</t>
  </si>
  <si>
    <t>五、国有土地使用权出让收入</t>
  </si>
  <si>
    <t xml:space="preserve">  其他大中型水库移民后期扶持基金支出</t>
  </si>
  <si>
    <t>六、大中型水库库区基金收入</t>
  </si>
  <si>
    <t>小型水库移民扶助基金支出</t>
  </si>
  <si>
    <t>七、彩票公益金收入</t>
  </si>
  <si>
    <t>八、城市基础设施配套费收入</t>
  </si>
  <si>
    <t>二、城乡社区支出</t>
  </si>
  <si>
    <t>九、污水处理费收入</t>
  </si>
  <si>
    <t>国有土地使用权出让收入安排的支出</t>
  </si>
  <si>
    <t xml:space="preserve">  征地和拆迁补偿支出</t>
  </si>
  <si>
    <t xml:space="preserve">  土地开发支出</t>
  </si>
  <si>
    <t xml:space="preserve">  城市建设</t>
  </si>
  <si>
    <t xml:space="preserve">  农村基础设施建设支出</t>
  </si>
  <si>
    <t xml:space="preserve">  土地出让业务支出</t>
  </si>
  <si>
    <t xml:space="preserve">  廉租住房支出</t>
  </si>
  <si>
    <t xml:space="preserve">  棚户区改造支出</t>
  </si>
  <si>
    <t xml:space="preserve">  其他国有土地使用权出让收入安排的支出</t>
  </si>
  <si>
    <t>国有土地收益基金支出</t>
  </si>
  <si>
    <t xml:space="preserve">  其他国有土地收益基金支出</t>
  </si>
  <si>
    <t>农业土地开发资金支出</t>
  </si>
  <si>
    <t>城市基础设施配套费安排的支出</t>
  </si>
  <si>
    <t xml:space="preserve">  城市公共设施</t>
  </si>
  <si>
    <t xml:space="preserve">  城市环境卫生</t>
  </si>
  <si>
    <t xml:space="preserve">  公用房屋</t>
  </si>
  <si>
    <t xml:space="preserve">  其他城市基础设施配套费安排的支出</t>
  </si>
  <si>
    <t>污水处理费安排的支出</t>
  </si>
  <si>
    <t xml:space="preserve">  污水处理设施建设和运营</t>
  </si>
  <si>
    <t xml:space="preserve">  其他污水处理费安排的支出</t>
  </si>
  <si>
    <t>土地储备专项债券收入安排的支出</t>
  </si>
  <si>
    <t>棚户区改造专项债券收入安排的支出</t>
  </si>
  <si>
    <t>三、农林水支出</t>
  </si>
  <si>
    <t>大中型水库库区基金支出</t>
  </si>
  <si>
    <t>三峡水库库区基金支出</t>
  </si>
  <si>
    <t xml:space="preserve">  其他三峡水库库区基金支出</t>
  </si>
  <si>
    <t>四、文化旅游与传媒支出</t>
  </si>
  <si>
    <t>旅游发展基金支出</t>
  </si>
  <si>
    <t xml:space="preserve">  地方旅游开发项目补助</t>
  </si>
  <si>
    <t>五、其他支出</t>
  </si>
  <si>
    <t>其他政府性基金及对应专项债务收入安排的支出</t>
  </si>
  <si>
    <t xml:space="preserve">   其他地方自行试点项目收益专项债券收入安排的支出</t>
  </si>
  <si>
    <t>彩票发行销售机构业务费安排的支出</t>
  </si>
  <si>
    <t xml:space="preserve">  彩票市场调控支出</t>
  </si>
  <si>
    <t xml:space="preserve">  其他彩票发行销售机构业务费安排的支出</t>
  </si>
  <si>
    <t>彩票公益金安排的支出</t>
  </si>
  <si>
    <t xml:space="preserve">  用于社会福利的彩票公益金支出</t>
  </si>
  <si>
    <t xml:space="preserve">  用于体育事业的彩票公益金支出</t>
  </si>
  <si>
    <t xml:space="preserve">  用于教育事业的彩票公益金支出</t>
  </si>
  <si>
    <t xml:space="preserve">  用于残疾人事业的彩票公益金支出</t>
  </si>
  <si>
    <t xml:space="preserve">  用于扶贫的彩票公益金支出</t>
  </si>
  <si>
    <t xml:space="preserve">  用于城市医疗救助的彩票公益金支出</t>
  </si>
  <si>
    <t xml:space="preserve">  用于其他社会公益事业的彩票公益金支出</t>
  </si>
  <si>
    <t>六、债务付息支出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</si>
  <si>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</si>
  <si>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</si>
  <si>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</si>
  <si>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棚户区改造专项债券付息支出</t>
  </si>
  <si>
    <t xml:space="preserve">    其他地方自行试点项目收益专项债券付息支出</t>
  </si>
  <si>
    <t>七、债务发行费用支出</t>
  </si>
  <si>
    <t>八、抗疫特别国债安排的支出</t>
  </si>
  <si>
    <t xml:space="preserve">    公共卫生体系建设</t>
  </si>
  <si>
    <t xml:space="preserve">  抗疫相关支出</t>
  </si>
  <si>
    <t xml:space="preserve">    减免房租补贴</t>
  </si>
  <si>
    <t xml:space="preserve">    援企稳岗补贴</t>
  </si>
  <si>
    <t xml:space="preserve">    困难群众基本生活补助</t>
  </si>
  <si>
    <t xml:space="preserve">    其他抗疫相关支出</t>
  </si>
  <si>
    <t>三、结转下年</t>
  </si>
  <si>
    <t>四、调入资金</t>
  </si>
  <si>
    <t>四、调出资金</t>
  </si>
  <si>
    <r>
      <rPr>
        <sz val="10"/>
        <color theme="1"/>
        <rFont val="方正黑体_GBK"/>
        <charset val="134"/>
      </rPr>
      <t>附件1</t>
    </r>
    <r>
      <rPr>
        <sz val="10"/>
        <color theme="1"/>
        <rFont val="方正黑体_GBK"/>
        <charset val="134"/>
      </rPr>
      <t>2</t>
    </r>
  </si>
  <si>
    <t xml:space="preserve">酉阳自治县2021年政府性基金预算转移支付收支决算表 </t>
  </si>
  <si>
    <t xml:space="preserve"> </t>
  </si>
  <si>
    <t>收       入</t>
  </si>
  <si>
    <t>支        出</t>
  </si>
  <si>
    <t>一、上解支出</t>
  </si>
  <si>
    <t>二、调出资金</t>
  </si>
  <si>
    <t>三、地方政府债务还本支出</t>
  </si>
  <si>
    <t>四、年终结余</t>
  </si>
  <si>
    <t>其他</t>
  </si>
  <si>
    <t>抗疫特别国债</t>
  </si>
  <si>
    <t>地方政府债券转贷收入(新增）</t>
  </si>
  <si>
    <t>附表13</t>
  </si>
  <si>
    <t>酉阳自治县2021年国有资本经营预算收支决算表</t>
  </si>
  <si>
    <r>
      <rPr>
        <sz val="10"/>
        <color indexed="8"/>
        <rFont val="方正黑体_GBK"/>
        <charset val="134"/>
      </rPr>
      <t>2</t>
    </r>
    <r>
      <rPr>
        <sz val="10"/>
        <color indexed="8"/>
        <rFont val="方正黑体_GBK"/>
        <charset val="134"/>
      </rPr>
      <t>020</t>
    </r>
    <r>
      <rPr>
        <sz val="10"/>
        <color indexed="8"/>
        <rFont val="方正黑体_GBK"/>
        <charset val="134"/>
      </rPr>
      <t>年决算数</t>
    </r>
  </si>
  <si>
    <t>去年决算数</t>
  </si>
  <si>
    <t>本级收入合计</t>
  </si>
  <si>
    <t>本级支出合计</t>
  </si>
  <si>
    <t>一、利润收入</t>
  </si>
  <si>
    <t>一、解决历史遗留问题及改革成本支出</t>
  </si>
  <si>
    <t>二、股利、股息收入</t>
  </si>
  <si>
    <t xml:space="preserve">  “三供一业”移交补助支出</t>
  </si>
  <si>
    <t>三、产权转让收入</t>
  </si>
  <si>
    <t xml:space="preserve">  其他历史遗留及改革成本支出</t>
  </si>
  <si>
    <t>四、清算收入</t>
  </si>
  <si>
    <t xml:space="preserve">  国有企业退休人员社会化管理补助支出</t>
  </si>
  <si>
    <t>五、其他国有资本经营预算收入</t>
  </si>
  <si>
    <t>二、国有企业资本金注入</t>
  </si>
  <si>
    <t xml:space="preserve">  公益性设施投资支出</t>
  </si>
  <si>
    <t xml:space="preserve">  前瞻性战略性产业发展</t>
  </si>
  <si>
    <t xml:space="preserve">  生态环境保护支出</t>
  </si>
  <si>
    <t xml:space="preserve">  其他国有资本金注入</t>
  </si>
  <si>
    <t>三、金融企业国有资本经营预算支出</t>
  </si>
  <si>
    <t xml:space="preserve">  资本性支出</t>
  </si>
  <si>
    <t>四、其他国有资本经营预算支出</t>
  </si>
  <si>
    <t xml:space="preserve">  其他国有资本经营预算支出  </t>
  </si>
  <si>
    <t>二、上年结转</t>
  </si>
  <si>
    <t>二、结转下年</t>
  </si>
  <si>
    <t>三、调入资金</t>
  </si>
  <si>
    <t>三、调出资金</t>
  </si>
  <si>
    <r>
      <rPr>
        <sz val="14"/>
        <color indexed="8"/>
        <rFont val="方正黑体_GBK"/>
        <charset val="134"/>
      </rPr>
      <t>附表1</t>
    </r>
    <r>
      <rPr>
        <sz val="14"/>
        <color indexed="8"/>
        <rFont val="方正黑体_GBK"/>
        <charset val="134"/>
      </rPr>
      <t>4</t>
    </r>
  </si>
  <si>
    <t>酉阳自治县2021年社会保险基金预算收支决算表</t>
  </si>
  <si>
    <t>收        入</t>
  </si>
  <si>
    <t>此表无数据</t>
  </si>
  <si>
    <t>备注：社会保险基金全市统筹，我县社会保险基金决算收支由市级统一公开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</si>
</sst>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#,##0_);[Red]\(#,##0\)"/>
    <numFmt numFmtId="178" formatCode="0_);[Red]\(0\)"/>
    <numFmt numFmtId="179" formatCode="_ * #,##0.0_ ;_ * \-#,##0.0_ ;_ * &quot;-&quot;??_ ;_ @_ "/>
    <numFmt numFmtId="180" formatCode="#,##0.00_ "/>
    <numFmt numFmtId="181" formatCode="________@"/>
    <numFmt numFmtId="182" formatCode="0_ ;[Red]\-0\ "/>
    <numFmt numFmtId="183" formatCode="_ * #,##0_ ;_ * \-#,##0_ ;_ * &quot;-&quot;??_ ;_ @_ "/>
    <numFmt numFmtId="184" formatCode="0_ "/>
    <numFmt numFmtId="185" formatCode="#,##0_ "/>
    <numFmt numFmtId="186" formatCode="#,##0.000_);[Red]\(#,##0.000\)"/>
    <numFmt numFmtId="187" formatCode="###,###"/>
    <numFmt numFmtId="188" formatCode="_-* #,##0_-;\-* #,##0_-;_-* &quot;-&quot;??_-;_-@_-"/>
  </numFmts>
  <fonts count="9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0"/>
      <name val="方正黑体_GBK"/>
      <charset val="134"/>
    </font>
    <font>
      <sz val="11"/>
      <color theme="1"/>
      <name val="Times New Roman"/>
      <charset val="134"/>
    </font>
    <font>
      <sz val="14"/>
      <color indexed="8"/>
      <name val="方正黑体_GBK"/>
      <charset val="134"/>
    </font>
    <font>
      <sz val="20"/>
      <color indexed="8"/>
      <name val="方正小标宋_GBK"/>
      <charset val="134"/>
    </font>
    <font>
      <sz val="10"/>
      <color indexed="8"/>
      <name val="方正仿宋_GBK"/>
      <charset val="134"/>
    </font>
    <font>
      <sz val="10"/>
      <color theme="1"/>
      <name val="方正仿宋_GBK"/>
      <charset val="134"/>
    </font>
    <font>
      <sz val="10"/>
      <color indexed="8"/>
      <name val="方正黑体_GBK"/>
      <charset val="134"/>
    </font>
    <font>
      <sz val="10"/>
      <name val="方正楷体_GBK"/>
      <charset val="134"/>
    </font>
    <font>
      <b/>
      <sz val="10"/>
      <name val="方正楷体_GBK"/>
      <charset val="134"/>
    </font>
    <font>
      <b/>
      <sz val="11"/>
      <name val="方正楷体_GBK"/>
      <charset val="134"/>
    </font>
    <font>
      <sz val="11"/>
      <color theme="1"/>
      <name val="方正楷体_GBK"/>
      <charset val="134"/>
    </font>
    <font>
      <sz val="9"/>
      <name val="方正楷体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theme="1"/>
      <name val="方正黑体_GBK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name val="方正仿宋_GBK"/>
      <charset val="134"/>
    </font>
    <font>
      <b/>
      <sz val="10"/>
      <color theme="1"/>
      <name val="方正楷体_GBK"/>
      <charset val="134"/>
    </font>
    <font>
      <sz val="10"/>
      <color theme="1"/>
      <name val="方正楷体_GBK"/>
      <charset val="134"/>
    </font>
    <font>
      <sz val="10"/>
      <color indexed="8"/>
      <name val="方正楷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4"/>
      <name val="方正黑体_GBK"/>
      <charset val="134"/>
    </font>
    <font>
      <sz val="20"/>
      <name val="方正小标宋_GBK"/>
      <charset val="134"/>
    </font>
    <font>
      <sz val="10"/>
      <color rgb="FF000000"/>
      <name val="方正楷体_GBK"/>
      <charset val="134"/>
    </font>
    <font>
      <sz val="10"/>
      <color rgb="FFFF0000"/>
      <name val="方正楷体_GBK"/>
      <charset val="134"/>
    </font>
    <font>
      <sz val="16"/>
      <name val="方正黑体_GBK"/>
      <charset val="134"/>
    </font>
    <font>
      <sz val="12"/>
      <name val="方正楷体_GBK"/>
      <charset val="134"/>
    </font>
    <font>
      <sz val="12"/>
      <name val="宋体"/>
      <charset val="134"/>
    </font>
    <font>
      <sz val="11"/>
      <name val="方正楷体_GBK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方正黑体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9"/>
      <name val="方正小标宋_GBK"/>
      <charset val="134"/>
    </font>
    <font>
      <sz val="18"/>
      <name val="方正小标宋_GBK"/>
      <charset val="134"/>
    </font>
    <font>
      <sz val="18"/>
      <color indexed="8"/>
      <name val="Times New Roman"/>
      <charset val="134"/>
    </font>
    <font>
      <sz val="18"/>
      <color indexed="8"/>
      <name val="方正小标宋_GBK"/>
      <charset val="134"/>
    </font>
    <font>
      <b/>
      <sz val="12"/>
      <color theme="1"/>
      <name val="宋体"/>
      <charset val="134"/>
    </font>
    <font>
      <b/>
      <sz val="10"/>
      <color indexed="8"/>
      <name val="方正楷体_GBK"/>
      <charset val="134"/>
    </font>
    <font>
      <sz val="10"/>
      <color indexed="8"/>
      <name val="Times New Roman"/>
      <charset val="134"/>
    </font>
    <font>
      <b/>
      <sz val="12"/>
      <name val="方正仿宋_GBK"/>
      <charset val="134"/>
    </font>
    <font>
      <b/>
      <sz val="11"/>
      <color theme="1"/>
      <name val="方正楷体_GBK"/>
      <charset val="134"/>
    </font>
    <font>
      <sz val="22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indexed="8"/>
      <name val="Times New Roman"/>
      <charset val="134"/>
    </font>
    <font>
      <sz val="11"/>
      <name val="方正黑体_GBK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charset val="134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84029663991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</borders>
  <cellStyleXfs count="1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9" fillId="23" borderId="0" applyNumberFormat="0" applyBorder="0" applyAlignment="0" applyProtection="0">
      <alignment vertical="center"/>
    </xf>
    <xf numFmtId="0" fontId="67" fillId="17" borderId="1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0" borderId="0"/>
    <xf numFmtId="0" fontId="59" fillId="4" borderId="0" applyNumberFormat="0" applyBorder="0" applyAlignment="0" applyProtection="0">
      <alignment vertical="center"/>
    </xf>
    <xf numFmtId="0" fontId="70" fillId="10" borderId="19" applyNumberFormat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78" fillId="30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79" fillId="0" borderId="0"/>
    <xf numFmtId="0" fontId="72" fillId="0" borderId="0" applyNumberForma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72" fillId="0" borderId="21" applyNumberFormat="0" applyFill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3" fillId="10" borderId="17" applyNumberFormat="0" applyAlignment="0" applyProtection="0">
      <alignment vertical="center"/>
    </xf>
    <xf numFmtId="0" fontId="68" fillId="10" borderId="19" applyNumberFormat="0" applyAlignment="0" applyProtection="0">
      <alignment vertical="center"/>
    </xf>
    <xf numFmtId="0" fontId="58" fillId="5" borderId="15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80" fillId="3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76" fillId="10" borderId="17" applyNumberFormat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61" fillId="0" borderId="0" applyFont="0" applyFill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81" fillId="16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2" fillId="0" borderId="0"/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79" fillId="0" borderId="0"/>
    <xf numFmtId="0" fontId="35" fillId="0" borderId="0"/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7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62" fillId="25" borderId="0" applyNumberFormat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6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2" fillId="1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14" borderId="18" applyNumberFormat="0" applyFont="0" applyAlignment="0" applyProtection="0">
      <alignment vertical="center"/>
    </xf>
    <xf numFmtId="0" fontId="79" fillId="0" borderId="0"/>
    <xf numFmtId="0" fontId="79" fillId="0" borderId="0"/>
    <xf numFmtId="0" fontId="0" fillId="0" borderId="0">
      <alignment vertical="center"/>
    </xf>
    <xf numFmtId="0" fontId="79" fillId="0" borderId="0" applyNumberFormat="0" applyFont="0" applyFill="0" applyBorder="0" applyAlignment="0" applyProtection="0"/>
    <xf numFmtId="0" fontId="79" fillId="0" borderId="0"/>
    <xf numFmtId="0" fontId="79" fillId="0" borderId="0"/>
    <xf numFmtId="0" fontId="90" fillId="34" borderId="0" applyNumberFormat="0" applyBorder="0" applyAlignment="0" applyProtection="0">
      <alignment vertical="center"/>
    </xf>
    <xf numFmtId="0" fontId="89" fillId="0" borderId="20" applyNumberFormat="0" applyFill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83" fillId="5" borderId="15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8" fillId="0" borderId="22" applyNumberFormat="0" applyFill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61" fillId="0" borderId="0" applyFont="0" applyFill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91" fillId="17" borderId="19" applyNumberFormat="0" applyAlignment="0" applyProtection="0">
      <alignment vertical="center"/>
    </xf>
  </cellStyleXfs>
  <cellXfs count="475">
    <xf numFmtId="0" fontId="0" fillId="0" borderId="0" xfId="0">
      <alignment vertical="center"/>
    </xf>
    <xf numFmtId="0" fontId="1" fillId="2" borderId="0" xfId="4" applyFont="1" applyFill="1" applyAlignment="1">
      <alignment vertical="center"/>
    </xf>
    <xf numFmtId="0" fontId="2" fillId="2" borderId="0" xfId="4" applyFont="1" applyFill="1" applyAlignment="1">
      <alignment vertical="center"/>
    </xf>
    <xf numFmtId="0" fontId="3" fillId="2" borderId="0" xfId="4" applyFont="1" applyFill="1" applyAlignment="1">
      <alignment vertical="center"/>
    </xf>
    <xf numFmtId="178" fontId="3" fillId="2" borderId="0" xfId="4" applyNumberFormat="1" applyFont="1" applyFill="1" applyAlignment="1">
      <alignment horizontal="center" vertical="center"/>
    </xf>
    <xf numFmtId="177" fontId="3" fillId="2" borderId="0" xfId="4" applyNumberFormat="1" applyFont="1" applyFill="1" applyAlignment="1">
      <alignment vertical="center"/>
    </xf>
    <xf numFmtId="178" fontId="3" fillId="2" borderId="0" xfId="4" applyNumberFormat="1" applyFont="1" applyFill="1" applyAlignment="1">
      <alignment vertical="center"/>
    </xf>
    <xf numFmtId="0" fontId="4" fillId="2" borderId="0" xfId="4" applyFont="1" applyFill="1" applyAlignment="1">
      <alignment horizontal="left" vertical="center"/>
    </xf>
    <xf numFmtId="0" fontId="5" fillId="2" borderId="0" xfId="4" applyFont="1" applyFill="1" applyAlignment="1">
      <alignment horizontal="center" vertical="center"/>
    </xf>
    <xf numFmtId="0" fontId="6" fillId="2" borderId="0" xfId="4" applyFont="1" applyFill="1" applyBorder="1" applyAlignment="1">
      <alignment horizontal="right" vertical="center"/>
    </xf>
    <xf numFmtId="0" fontId="7" fillId="2" borderId="0" xfId="4" applyFont="1" applyFill="1" applyBorder="1" applyAlignment="1">
      <alignment horizontal="right" vertical="center"/>
    </xf>
    <xf numFmtId="0" fontId="2" fillId="2" borderId="1" xfId="123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123" applyFont="1" applyFill="1" applyBorder="1" applyAlignment="1">
      <alignment horizontal="center" vertical="center"/>
    </xf>
    <xf numFmtId="0" fontId="9" fillId="2" borderId="3" xfId="123" applyFont="1" applyFill="1" applyBorder="1" applyAlignment="1">
      <alignment horizontal="left" vertical="center"/>
    </xf>
    <xf numFmtId="178" fontId="10" fillId="2" borderId="4" xfId="113" applyNumberFormat="1" applyFont="1" applyFill="1" applyBorder="1" applyAlignment="1">
      <alignment horizontal="right" vertical="center"/>
    </xf>
    <xf numFmtId="176" fontId="10" fillId="2" borderId="4" xfId="21" applyNumberFormat="1" applyFont="1" applyFill="1" applyBorder="1" applyAlignment="1">
      <alignment horizontal="right" vertical="center"/>
    </xf>
    <xf numFmtId="0" fontId="11" fillId="2" borderId="4" xfId="123" applyFont="1" applyFill="1" applyBorder="1" applyAlignment="1">
      <alignment horizontal="center" vertical="center"/>
    </xf>
    <xf numFmtId="178" fontId="10" fillId="2" borderId="4" xfId="0" applyNumberFormat="1" applyFont="1" applyFill="1" applyBorder="1" applyAlignment="1">
      <alignment horizontal="right" vertical="center"/>
    </xf>
    <xf numFmtId="0" fontId="12" fillId="2" borderId="0" xfId="4" applyFont="1" applyFill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176" fontId="10" fillId="2" borderId="6" xfId="21" applyNumberFormat="1" applyFont="1" applyFill="1" applyBorder="1" applyAlignment="1">
      <alignment horizontal="right" vertical="center"/>
    </xf>
    <xf numFmtId="0" fontId="1" fillId="2" borderId="0" xfId="102" applyFont="1" applyFill="1" applyAlignment="1">
      <alignment vertical="center"/>
    </xf>
    <xf numFmtId="0" fontId="2" fillId="2" borderId="0" xfId="102" applyFont="1" applyFill="1" applyAlignment="1">
      <alignment vertical="center"/>
    </xf>
    <xf numFmtId="0" fontId="1" fillId="2" borderId="0" xfId="102" applyFont="1" applyFill="1" applyAlignment="1">
      <alignment horizontal="center" vertical="center"/>
    </xf>
    <xf numFmtId="0" fontId="3" fillId="2" borderId="0" xfId="102" applyFont="1" applyFill="1" applyAlignment="1">
      <alignment vertical="center"/>
    </xf>
    <xf numFmtId="178" fontId="3" fillId="2" borderId="0" xfId="102" applyNumberFormat="1" applyFont="1" applyFill="1" applyAlignment="1">
      <alignment horizontal="center" vertical="center"/>
    </xf>
    <xf numFmtId="177" fontId="3" fillId="2" borderId="0" xfId="102" applyNumberFormat="1" applyFont="1" applyFill="1" applyAlignment="1">
      <alignment vertical="center"/>
    </xf>
    <xf numFmtId="178" fontId="3" fillId="2" borderId="0" xfId="102" applyNumberFormat="1" applyFont="1" applyFill="1" applyAlignment="1">
      <alignment vertical="center"/>
    </xf>
    <xf numFmtId="0" fontId="4" fillId="2" borderId="0" xfId="101" applyFont="1" applyFill="1" applyAlignment="1">
      <alignment horizontal="left" vertical="center"/>
    </xf>
    <xf numFmtId="0" fontId="5" fillId="2" borderId="0" xfId="102" applyFont="1" applyFill="1" applyAlignment="1">
      <alignment horizontal="center" vertical="center"/>
    </xf>
    <xf numFmtId="0" fontId="6" fillId="2" borderId="0" xfId="102" applyFont="1" applyFill="1" applyBorder="1" applyAlignment="1">
      <alignment horizontal="right" vertical="center"/>
    </xf>
    <xf numFmtId="0" fontId="7" fillId="2" borderId="0" xfId="102" applyFont="1" applyFill="1" applyBorder="1" applyAlignment="1">
      <alignment horizontal="right" vertical="center"/>
    </xf>
    <xf numFmtId="0" fontId="2" fillId="2" borderId="1" xfId="72" applyFont="1" applyFill="1" applyBorder="1" applyAlignment="1">
      <alignment horizontal="center" vertical="center"/>
    </xf>
    <xf numFmtId="0" fontId="2" fillId="2" borderId="2" xfId="72" applyFont="1" applyFill="1" applyBorder="1" applyAlignment="1">
      <alignment horizontal="center" vertical="center"/>
    </xf>
    <xf numFmtId="0" fontId="11" fillId="2" borderId="7" xfId="72" applyFont="1" applyFill="1" applyBorder="1" applyAlignment="1">
      <alignment horizontal="center" vertical="center"/>
    </xf>
    <xf numFmtId="178" fontId="10" fillId="2" borderId="8" xfId="56" applyNumberFormat="1" applyFont="1" applyFill="1" applyBorder="1" applyAlignment="1">
      <alignment horizontal="right" vertical="center"/>
    </xf>
    <xf numFmtId="179" fontId="10" fillId="2" borderId="8" xfId="11" applyNumberFormat="1" applyFont="1" applyFill="1" applyBorder="1" applyAlignment="1">
      <alignment horizontal="right" vertical="center"/>
    </xf>
    <xf numFmtId="0" fontId="11" fillId="2" borderId="8" xfId="72" applyFont="1" applyFill="1" applyBorder="1" applyAlignment="1">
      <alignment horizontal="center" vertical="center"/>
    </xf>
    <xf numFmtId="0" fontId="10" fillId="2" borderId="7" xfId="102" applyFont="1" applyFill="1" applyBorder="1" applyAlignment="1">
      <alignment vertical="center"/>
    </xf>
    <xf numFmtId="177" fontId="10" fillId="2" borderId="8" xfId="102" applyNumberFormat="1" applyFont="1" applyFill="1" applyBorder="1" applyAlignment="1">
      <alignment vertical="center"/>
    </xf>
    <xf numFmtId="0" fontId="9" fillId="2" borderId="7" xfId="102" applyFont="1" applyFill="1" applyBorder="1" applyAlignment="1">
      <alignment vertical="center"/>
    </xf>
    <xf numFmtId="178" fontId="9" fillId="2" borderId="8" xfId="56" applyNumberFormat="1" applyFont="1" applyFill="1" applyBorder="1" applyAlignment="1">
      <alignment horizontal="right" vertical="center"/>
    </xf>
    <xf numFmtId="176" fontId="9" fillId="2" borderId="8" xfId="16" applyNumberFormat="1" applyFont="1" applyFill="1" applyBorder="1" applyAlignment="1">
      <alignment horizontal="right" vertical="center"/>
    </xf>
    <xf numFmtId="180" fontId="13" fillId="2" borderId="8" xfId="0" applyNumberFormat="1" applyFont="1" applyFill="1" applyBorder="1" applyAlignment="1">
      <alignment vertical="center"/>
    </xf>
    <xf numFmtId="176" fontId="14" fillId="2" borderId="8" xfId="56" applyNumberFormat="1" applyFont="1" applyFill="1" applyBorder="1" applyAlignment="1">
      <alignment horizontal="right" vertical="center"/>
    </xf>
    <xf numFmtId="181" fontId="9" fillId="2" borderId="8" xfId="0" applyNumberFormat="1" applyFont="1" applyFill="1" applyBorder="1" applyAlignment="1">
      <alignment vertical="center"/>
    </xf>
    <xf numFmtId="179" fontId="9" fillId="2" borderId="8" xfId="11" applyNumberFormat="1" applyFont="1" applyFill="1" applyBorder="1" applyAlignment="1">
      <alignment horizontal="right" vertical="center"/>
    </xf>
    <xf numFmtId="180" fontId="9" fillId="2" borderId="8" xfId="0" applyNumberFormat="1" applyFont="1" applyFill="1" applyBorder="1" applyAlignment="1">
      <alignment vertical="center"/>
    </xf>
    <xf numFmtId="176" fontId="14" fillId="2" borderId="8" xfId="56" applyNumberFormat="1" applyFont="1" applyFill="1" applyBorder="1" applyAlignment="1">
      <alignment horizontal="center" vertical="center"/>
    </xf>
    <xf numFmtId="176" fontId="14" fillId="2" borderId="8" xfId="16" applyNumberFormat="1" applyFont="1" applyFill="1" applyBorder="1" applyAlignment="1">
      <alignment horizontal="right" vertical="center"/>
    </xf>
    <xf numFmtId="176" fontId="15" fillId="2" borderId="8" xfId="102" applyNumberFormat="1" applyFont="1" applyFill="1" applyBorder="1" applyAlignment="1">
      <alignment horizontal="center" vertical="center"/>
    </xf>
    <xf numFmtId="0" fontId="10" fillId="2" borderId="7" xfId="72" applyFont="1" applyFill="1" applyBorder="1" applyAlignment="1">
      <alignment horizontal="left" vertical="center"/>
    </xf>
    <xf numFmtId="177" fontId="10" fillId="2" borderId="8" xfId="121" applyNumberFormat="1" applyFont="1" applyFill="1" applyBorder="1" applyAlignment="1">
      <alignment vertical="center"/>
    </xf>
    <xf numFmtId="176" fontId="10" fillId="2" borderId="8" xfId="16" applyNumberFormat="1" applyFont="1" applyFill="1" applyBorder="1" applyAlignment="1">
      <alignment horizontal="right" vertical="center"/>
    </xf>
    <xf numFmtId="0" fontId="10" fillId="2" borderId="8" xfId="72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182" fontId="9" fillId="2" borderId="8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78" fontId="9" fillId="2" borderId="4" xfId="72" applyNumberFormat="1" applyFont="1" applyFill="1" applyBorder="1"/>
    <xf numFmtId="176" fontId="14" fillId="2" borderId="4" xfId="56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178" fontId="10" fillId="2" borderId="8" xfId="0" applyNumberFormat="1" applyFont="1" applyFill="1" applyBorder="1" applyAlignment="1">
      <alignment horizontal="right" vertical="center"/>
    </xf>
    <xf numFmtId="179" fontId="10" fillId="2" borderId="9" xfId="11" applyNumberFormat="1" applyFont="1" applyFill="1" applyBorder="1" applyAlignment="1">
      <alignment horizontal="right" vertical="center"/>
    </xf>
    <xf numFmtId="178" fontId="9" fillId="2" borderId="8" xfId="0" applyNumberFormat="1" applyFont="1" applyFill="1" applyBorder="1" applyAlignment="1">
      <alignment horizontal="right" vertical="center"/>
    </xf>
    <xf numFmtId="176" fontId="9" fillId="2" borderId="9" xfId="16" applyNumberFormat="1" applyFont="1" applyFill="1" applyBorder="1" applyAlignment="1">
      <alignment horizontal="right" vertical="center"/>
    </xf>
    <xf numFmtId="183" fontId="9" fillId="2" borderId="8" xfId="11" applyNumberFormat="1" applyFont="1" applyFill="1" applyBorder="1" applyAlignment="1">
      <alignment horizontal="right" vertical="center"/>
    </xf>
    <xf numFmtId="178" fontId="9" fillId="0" borderId="8" xfId="56" applyNumberFormat="1" applyFont="1" applyFill="1" applyBorder="1" applyAlignment="1">
      <alignment horizontal="right" vertical="center"/>
    </xf>
    <xf numFmtId="178" fontId="9" fillId="0" borderId="8" xfId="0" applyNumberFormat="1" applyFont="1" applyFill="1" applyBorder="1" applyAlignment="1">
      <alignment horizontal="right" vertical="center"/>
    </xf>
    <xf numFmtId="179" fontId="9" fillId="2" borderId="9" xfId="11" applyNumberFormat="1" applyFont="1" applyFill="1" applyBorder="1" applyAlignment="1">
      <alignment horizontal="right" vertical="center"/>
    </xf>
    <xf numFmtId="177" fontId="10" fillId="0" borderId="8" xfId="121" applyNumberFormat="1" applyFont="1" applyFill="1" applyBorder="1" applyAlignment="1">
      <alignment horizontal="right" vertical="center"/>
    </xf>
    <xf numFmtId="177" fontId="9" fillId="0" borderId="8" xfId="72" applyNumberFormat="1" applyFont="1" applyFill="1" applyBorder="1" applyAlignment="1">
      <alignment horizontal="right" vertical="center"/>
    </xf>
    <xf numFmtId="177" fontId="9" fillId="2" borderId="8" xfId="72" applyNumberFormat="1" applyFont="1" applyFill="1" applyBorder="1" applyAlignment="1">
      <alignment horizontal="right" vertical="center"/>
    </xf>
    <xf numFmtId="177" fontId="9" fillId="2" borderId="4" xfId="72" applyNumberFormat="1" applyFont="1" applyFill="1" applyBorder="1" applyAlignment="1">
      <alignment horizontal="right" vertical="center"/>
    </xf>
    <xf numFmtId="176" fontId="9" fillId="2" borderId="4" xfId="16" applyNumberFormat="1" applyFont="1" applyFill="1" applyBorder="1" applyAlignment="1">
      <alignment horizontal="right" vertical="center"/>
    </xf>
    <xf numFmtId="179" fontId="9" fillId="2" borderId="6" xfId="11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178" fontId="16" fillId="0" borderId="0" xfId="0" applyNumberFormat="1" applyFont="1" applyFill="1" applyBorder="1" applyAlignment="1"/>
    <xf numFmtId="177" fontId="16" fillId="0" borderId="0" xfId="0" applyNumberFormat="1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/>
    <xf numFmtId="0" fontId="18" fillId="0" borderId="0" xfId="4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left" vertical="center"/>
    </xf>
    <xf numFmtId="0" fontId="20" fillId="0" borderId="0" xfId="4" applyFont="1" applyFill="1" applyBorder="1" applyAlignment="1">
      <alignment horizontal="center" vertical="center"/>
    </xf>
    <xf numFmtId="0" fontId="0" fillId="2" borderId="0" xfId="4" applyFont="1" applyFill="1" applyBorder="1" applyAlignment="1">
      <alignment horizontal="center" vertical="center"/>
    </xf>
    <xf numFmtId="184" fontId="21" fillId="2" borderId="0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0" fontId="22" fillId="2" borderId="7" xfId="4" applyFont="1" applyFill="1" applyBorder="1" applyAlignment="1">
      <alignment vertical="center"/>
    </xf>
    <xf numFmtId="183" fontId="10" fillId="2" borderId="8" xfId="11" applyNumberFormat="1" applyFont="1" applyFill="1" applyBorder="1" applyAlignment="1" applyProtection="1">
      <alignment vertical="center"/>
    </xf>
    <xf numFmtId="0" fontId="22" fillId="2" borderId="8" xfId="4" applyFont="1" applyFill="1" applyBorder="1" applyAlignment="1">
      <alignment vertical="center"/>
    </xf>
    <xf numFmtId="183" fontId="10" fillId="2" borderId="9" xfId="11" applyNumberFormat="1" applyFont="1" applyFill="1" applyBorder="1" applyAlignment="1" applyProtection="1">
      <alignment vertical="center"/>
    </xf>
    <xf numFmtId="3" fontId="9" fillId="2" borderId="7" xfId="0" applyNumberFormat="1" applyFont="1" applyFill="1" applyBorder="1" applyAlignment="1" applyProtection="1">
      <alignment vertical="center"/>
    </xf>
    <xf numFmtId="183" fontId="9" fillId="2" borderId="8" xfId="11" applyNumberFormat="1" applyFont="1" applyFill="1" applyBorder="1" applyAlignment="1" applyProtection="1">
      <alignment vertical="center"/>
    </xf>
    <xf numFmtId="3" fontId="9" fillId="2" borderId="8" xfId="0" applyNumberFormat="1" applyFont="1" applyFill="1" applyBorder="1" applyAlignment="1" applyProtection="1">
      <alignment horizontal="left" vertical="center"/>
    </xf>
    <xf numFmtId="183" fontId="9" fillId="2" borderId="9" xfId="11" applyNumberFormat="1" applyFont="1" applyFill="1" applyBorder="1" applyAlignment="1">
      <alignment horizontal="right" vertical="center"/>
    </xf>
    <xf numFmtId="3" fontId="9" fillId="2" borderId="7" xfId="0" applyNumberFormat="1" applyFont="1" applyFill="1" applyBorder="1" applyAlignment="1" applyProtection="1">
      <alignment horizontal="left" vertical="center" indent="1"/>
    </xf>
    <xf numFmtId="183" fontId="9" fillId="2" borderId="9" xfId="11" applyNumberFormat="1" applyFont="1" applyFill="1" applyBorder="1" applyAlignment="1" applyProtection="1">
      <alignment vertical="center"/>
    </xf>
    <xf numFmtId="3" fontId="9" fillId="2" borderId="8" xfId="0" applyNumberFormat="1" applyFont="1" applyFill="1" applyBorder="1" applyAlignment="1" applyProtection="1">
      <alignment horizontal="left" vertical="center" indent="1"/>
    </xf>
    <xf numFmtId="184" fontId="9" fillId="2" borderId="9" xfId="0" applyNumberFormat="1" applyFont="1" applyFill="1" applyBorder="1" applyAlignment="1" applyProtection="1">
      <alignment vertical="center"/>
    </xf>
    <xf numFmtId="0" fontId="23" fillId="0" borderId="7" xfId="4" applyFont="1" applyFill="1" applyBorder="1" applyAlignment="1">
      <alignment vertical="center"/>
    </xf>
    <xf numFmtId="183" fontId="23" fillId="0" borderId="8" xfId="11" applyNumberFormat="1" applyFont="1" applyFill="1" applyBorder="1" applyAlignment="1">
      <alignment vertical="center"/>
    </xf>
    <xf numFmtId="0" fontId="24" fillId="2" borderId="7" xfId="106" applyFont="1" applyFill="1" applyBorder="1" applyAlignment="1">
      <alignment horizontal="left" vertical="center" indent="1"/>
    </xf>
    <xf numFmtId="0" fontId="9" fillId="2" borderId="3" xfId="0" applyFont="1" applyFill="1" applyBorder="1" applyAlignment="1" applyProtection="1">
      <alignment vertical="center"/>
    </xf>
    <xf numFmtId="183" fontId="9" fillId="2" borderId="4" xfId="11" applyNumberFormat="1" applyFont="1" applyFill="1" applyBorder="1" applyAlignment="1" applyProtection="1">
      <alignment vertical="center"/>
    </xf>
    <xf numFmtId="3" fontId="9" fillId="2" borderId="4" xfId="0" applyNumberFormat="1" applyFont="1" applyFill="1" applyBorder="1" applyAlignment="1" applyProtection="1">
      <alignment horizontal="left" vertical="center" indent="1"/>
    </xf>
    <xf numFmtId="184" fontId="9" fillId="2" borderId="6" xfId="0" applyNumberFormat="1" applyFont="1" applyFill="1" applyBorder="1" applyAlignment="1" applyProtection="1">
      <alignment vertical="center"/>
    </xf>
    <xf numFmtId="0" fontId="0" fillId="0" borderId="0" xfId="8" applyFont="1" applyFill="1" applyBorder="1" applyAlignment="1">
      <alignment horizontal="left" vertical="center" wrapText="1"/>
    </xf>
    <xf numFmtId="0" fontId="25" fillId="0" borderId="0" xfId="72" applyFont="1" applyFill="1"/>
    <xf numFmtId="0" fontId="26" fillId="0" borderId="0" xfId="72" applyFont="1" applyFill="1"/>
    <xf numFmtId="0" fontId="1" fillId="0" borderId="0" xfId="72" applyFont="1" applyFill="1"/>
    <xf numFmtId="0" fontId="21" fillId="0" borderId="0" xfId="72" applyFont="1" applyFill="1"/>
    <xf numFmtId="0" fontId="27" fillId="0" borderId="0" xfId="72" applyFont="1" applyFill="1"/>
    <xf numFmtId="0" fontId="28" fillId="0" borderId="0" xfId="72" applyFont="1" applyFill="1" applyAlignment="1">
      <alignment vertical="center"/>
    </xf>
    <xf numFmtId="178" fontId="28" fillId="0" borderId="0" xfId="72" applyNumberFormat="1" applyFont="1" applyFill="1"/>
    <xf numFmtId="177" fontId="28" fillId="0" borderId="0" xfId="72" applyNumberFormat="1" applyFont="1" applyFill="1" applyAlignment="1">
      <alignment vertical="center"/>
    </xf>
    <xf numFmtId="0" fontId="28" fillId="0" borderId="0" xfId="72" applyFont="1" applyFill="1"/>
    <xf numFmtId="0" fontId="4" fillId="0" borderId="0" xfId="101" applyFont="1" applyAlignment="1">
      <alignment horizontal="left" vertical="center"/>
    </xf>
    <xf numFmtId="0" fontId="5" fillId="0" borderId="0" xfId="101" applyFont="1" applyAlignment="1">
      <alignment horizontal="center" vertical="center"/>
    </xf>
    <xf numFmtId="0" fontId="21" fillId="0" borderId="0" xfId="72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1" fillId="2" borderId="7" xfId="127" applyFont="1" applyFill="1" applyBorder="1" applyAlignment="1">
      <alignment horizontal="center" vertical="center"/>
    </xf>
    <xf numFmtId="177" fontId="10" fillId="3" borderId="8" xfId="121" applyNumberFormat="1" applyFont="1" applyFill="1" applyBorder="1" applyAlignment="1">
      <alignment vertical="center"/>
    </xf>
    <xf numFmtId="179" fontId="10" fillId="0" borderId="8" xfId="11" applyNumberFormat="1" applyFont="1" applyFill="1" applyBorder="1" applyAlignment="1">
      <alignment vertical="center"/>
    </xf>
    <xf numFmtId="0" fontId="11" fillId="2" borderId="8" xfId="127" applyFont="1" applyFill="1" applyBorder="1" applyAlignment="1">
      <alignment horizontal="center" vertical="center"/>
    </xf>
    <xf numFmtId="0" fontId="10" fillId="2" borderId="7" xfId="127" applyFont="1" applyFill="1" applyBorder="1" applyAlignment="1">
      <alignment horizontal="left" vertical="center"/>
    </xf>
    <xf numFmtId="177" fontId="10" fillId="0" borderId="8" xfId="121" applyNumberFormat="1" applyFont="1" applyFill="1" applyBorder="1" applyAlignment="1">
      <alignment vertical="center"/>
    </xf>
    <xf numFmtId="177" fontId="10" fillId="0" borderId="8" xfId="72" applyNumberFormat="1" applyFont="1" applyFill="1" applyBorder="1" applyAlignment="1">
      <alignment vertical="center"/>
    </xf>
    <xf numFmtId="1" fontId="9" fillId="2" borderId="7" xfId="132" applyNumberFormat="1" applyFont="1" applyFill="1" applyBorder="1" applyAlignment="1" applyProtection="1">
      <alignment horizontal="left" vertical="center" shrinkToFit="1"/>
      <protection locked="0"/>
    </xf>
    <xf numFmtId="177" fontId="9" fillId="0" borderId="8" xfId="121" applyNumberFormat="1" applyFont="1" applyFill="1" applyBorder="1" applyAlignment="1">
      <alignment vertical="center"/>
    </xf>
    <xf numFmtId="177" fontId="9" fillId="3" borderId="8" xfId="121" applyNumberFormat="1" applyFont="1" applyFill="1" applyBorder="1" applyAlignment="1">
      <alignment vertical="center"/>
    </xf>
    <xf numFmtId="179" fontId="9" fillId="0" borderId="8" xfId="11" applyNumberFormat="1" applyFont="1" applyFill="1" applyBorder="1" applyAlignment="1">
      <alignment vertical="center"/>
    </xf>
    <xf numFmtId="0" fontId="10" fillId="0" borderId="8" xfId="0" applyNumberFormat="1" applyFont="1" applyFill="1" applyBorder="1" applyAlignment="1" applyProtection="1">
      <alignment horizontal="left" vertical="center"/>
    </xf>
    <xf numFmtId="1" fontId="9" fillId="2" borderId="7" xfId="132" applyNumberFormat="1" applyFont="1" applyFill="1" applyBorder="1" applyAlignment="1" applyProtection="1">
      <alignment horizontal="left" vertical="center"/>
      <protection locked="0"/>
    </xf>
    <xf numFmtId="0" fontId="9" fillId="0" borderId="8" xfId="0" applyNumberFormat="1" applyFont="1" applyFill="1" applyBorder="1" applyAlignment="1" applyProtection="1">
      <alignment horizontal="left" vertical="center"/>
    </xf>
    <xf numFmtId="185" fontId="9" fillId="2" borderId="8" xfId="72" applyNumberFormat="1" applyFont="1" applyFill="1" applyBorder="1" applyAlignment="1">
      <alignment vertical="center"/>
    </xf>
    <xf numFmtId="1" fontId="9" fillId="0" borderId="8" xfId="129" applyNumberFormat="1" applyFont="1" applyFill="1" applyBorder="1" applyAlignment="1" applyProtection="1">
      <alignment horizontal="left" vertical="center" shrinkToFit="1"/>
      <protection locked="0"/>
    </xf>
    <xf numFmtId="177" fontId="9" fillId="2" borderId="8" xfId="122" applyNumberFormat="1" applyFont="1" applyFill="1" applyBorder="1" applyAlignment="1">
      <alignment vertical="center"/>
    </xf>
    <xf numFmtId="176" fontId="9" fillId="0" borderId="8" xfId="16" applyNumberFormat="1" applyFont="1" applyFill="1" applyBorder="1" applyAlignment="1">
      <alignment vertical="center"/>
    </xf>
    <xf numFmtId="0" fontId="9" fillId="2" borderId="7" xfId="127" applyFont="1" applyFill="1" applyBorder="1"/>
    <xf numFmtId="0" fontId="9" fillId="2" borderId="7" xfId="127" applyFont="1" applyFill="1" applyBorder="1" applyAlignment="1">
      <alignment vertical="center"/>
    </xf>
    <xf numFmtId="177" fontId="9" fillId="2" borderId="8" xfId="127" applyNumberFormat="1" applyFont="1" applyFill="1" applyBorder="1" applyAlignment="1">
      <alignment vertical="center"/>
    </xf>
    <xf numFmtId="186" fontId="9" fillId="2" borderId="8" xfId="127" applyNumberFormat="1" applyFont="1" applyFill="1" applyBorder="1" applyAlignment="1">
      <alignment vertical="center"/>
    </xf>
    <xf numFmtId="0" fontId="9" fillId="0" borderId="8" xfId="110" applyNumberFormat="1" applyFont="1" applyFill="1" applyBorder="1" applyAlignment="1" applyProtection="1">
      <alignment horizontal="left" vertical="center"/>
    </xf>
    <xf numFmtId="1" fontId="9" fillId="0" borderId="8" xfId="132" applyNumberFormat="1" applyFont="1" applyFill="1" applyBorder="1" applyAlignment="1" applyProtection="1">
      <alignment horizontal="left" vertical="center" shrinkToFit="1"/>
      <protection locked="0"/>
    </xf>
    <xf numFmtId="0" fontId="9" fillId="0" borderId="8" xfId="110" applyNumberFormat="1" applyFont="1" applyFill="1" applyBorder="1" applyAlignment="1" applyProtection="1">
      <alignment horizontal="left" vertical="center" wrapText="1"/>
    </xf>
    <xf numFmtId="177" fontId="9" fillId="0" borderId="8" xfId="72" applyNumberFormat="1" applyFont="1" applyFill="1" applyBorder="1" applyAlignment="1">
      <alignment vertical="center"/>
    </xf>
    <xf numFmtId="177" fontId="13" fillId="0" borderId="8" xfId="7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7" fontId="10" fillId="2" borderId="8" xfId="127" applyNumberFormat="1" applyFont="1" applyFill="1" applyBorder="1" applyAlignment="1">
      <alignment vertical="center"/>
    </xf>
    <xf numFmtId="177" fontId="10" fillId="0" borderId="8" xfId="127" applyNumberFormat="1" applyFont="1" applyFill="1" applyBorder="1" applyAlignment="1">
      <alignment vertical="center"/>
    </xf>
    <xf numFmtId="177" fontId="10" fillId="3" borderId="8" xfId="127" applyNumberFormat="1" applyFont="1" applyFill="1" applyBorder="1" applyAlignment="1">
      <alignment vertical="center"/>
    </xf>
    <xf numFmtId="179" fontId="10" fillId="0" borderId="9" xfId="11" applyNumberFormat="1" applyFont="1" applyFill="1" applyBorder="1" applyAlignment="1">
      <alignment vertical="center"/>
    </xf>
    <xf numFmtId="177" fontId="9" fillId="3" borderId="8" xfId="72" applyNumberFormat="1" applyFont="1" applyFill="1" applyBorder="1" applyAlignment="1">
      <alignment vertical="center"/>
    </xf>
    <xf numFmtId="179" fontId="9" fillId="0" borderId="9" xfId="11" applyNumberFormat="1" applyFont="1" applyFill="1" applyBorder="1" applyAlignment="1">
      <alignment vertical="center"/>
    </xf>
    <xf numFmtId="183" fontId="9" fillId="0" borderId="8" xfId="11" applyNumberFormat="1" applyFont="1" applyFill="1" applyBorder="1" applyAlignment="1">
      <alignment vertical="center"/>
    </xf>
    <xf numFmtId="185" fontId="9" fillId="0" borderId="8" xfId="72" applyNumberFormat="1" applyFont="1" applyFill="1" applyBorder="1" applyAlignment="1">
      <alignment vertical="center"/>
    </xf>
    <xf numFmtId="0" fontId="9" fillId="3" borderId="8" xfId="72" applyFont="1" applyFill="1" applyBorder="1" applyAlignment="1">
      <alignment vertical="center"/>
    </xf>
    <xf numFmtId="0" fontId="21" fillId="0" borderId="8" xfId="72" applyFont="1" applyFill="1" applyBorder="1"/>
    <xf numFmtId="183" fontId="9" fillId="3" borderId="8" xfId="11" applyNumberFormat="1" applyFont="1" applyFill="1" applyBorder="1" applyAlignment="1">
      <alignment vertical="center"/>
    </xf>
    <xf numFmtId="177" fontId="9" fillId="3" borderId="8" xfId="127" applyNumberFormat="1" applyFont="1" applyFill="1" applyBorder="1" applyAlignment="1">
      <alignment vertical="center"/>
    </xf>
    <xf numFmtId="0" fontId="9" fillId="0" borderId="8" xfId="72" applyFont="1" applyFill="1" applyBorder="1" applyAlignment="1">
      <alignment vertical="center"/>
    </xf>
    <xf numFmtId="0" fontId="0" fillId="0" borderId="8" xfId="0" applyBorder="1" applyAlignment="1"/>
    <xf numFmtId="0" fontId="9" fillId="0" borderId="8" xfId="121" applyFont="1" applyFill="1" applyBorder="1" applyAlignment="1">
      <alignment vertical="center"/>
    </xf>
    <xf numFmtId="185" fontId="9" fillId="2" borderId="8" xfId="121" applyNumberFormat="1" applyFont="1" applyFill="1" applyBorder="1" applyAlignment="1">
      <alignment vertical="center"/>
    </xf>
    <xf numFmtId="183" fontId="9" fillId="2" borderId="8" xfId="115" applyNumberFormat="1" applyFont="1" applyFill="1" applyBorder="1" applyAlignment="1">
      <alignment vertical="center"/>
    </xf>
    <xf numFmtId="176" fontId="9" fillId="0" borderId="9" xfId="16" applyNumberFormat="1" applyFont="1" applyFill="1" applyBorder="1" applyAlignment="1">
      <alignment vertical="center"/>
    </xf>
    <xf numFmtId="0" fontId="9" fillId="2" borderId="7" xfId="110" applyFont="1" applyFill="1" applyBorder="1" applyAlignment="1">
      <alignment horizontal="left" vertical="center"/>
    </xf>
    <xf numFmtId="185" fontId="9" fillId="2" borderId="8" xfId="102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101" applyFont="1" applyFill="1" applyBorder="1">
      <alignment vertical="center"/>
    </xf>
    <xf numFmtId="0" fontId="9" fillId="2" borderId="8" xfId="102" applyFont="1" applyFill="1" applyBorder="1" applyAlignment="1">
      <alignment horizontal="right" vertical="center"/>
    </xf>
    <xf numFmtId="0" fontId="9" fillId="2" borderId="3" xfId="110" applyFont="1" applyFill="1" applyBorder="1" applyAlignment="1">
      <alignment horizontal="left" vertical="center"/>
    </xf>
    <xf numFmtId="182" fontId="9" fillId="2" borderId="4" xfId="110" applyNumberFormat="1" applyFont="1" applyFill="1" applyBorder="1" applyAlignment="1">
      <alignment horizontal="right" vertical="center"/>
    </xf>
    <xf numFmtId="0" fontId="9" fillId="2" borderId="4" xfId="102" applyFont="1" applyFill="1" applyBorder="1" applyAlignment="1">
      <alignment horizontal="right" vertical="center"/>
    </xf>
    <xf numFmtId="176" fontId="9" fillId="0" borderId="4" xfId="16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27" fillId="0" borderId="8" xfId="72" applyFont="1" applyFill="1" applyBorder="1"/>
    <xf numFmtId="183" fontId="10" fillId="0" borderId="8" xfId="11" applyNumberFormat="1" applyFont="1" applyFill="1" applyBorder="1" applyAlignment="1">
      <alignment vertical="center"/>
    </xf>
    <xf numFmtId="183" fontId="9" fillId="0" borderId="4" xfId="11" applyNumberFormat="1" applyFont="1" applyFill="1" applyBorder="1" applyAlignment="1">
      <alignment vertical="center"/>
    </xf>
    <xf numFmtId="185" fontId="9" fillId="2" borderId="4" xfId="72" applyNumberFormat="1" applyFont="1" applyFill="1" applyBorder="1" applyAlignment="1">
      <alignment vertical="center"/>
    </xf>
    <xf numFmtId="179" fontId="9" fillId="0" borderId="4" xfId="11" applyNumberFormat="1" applyFont="1" applyFill="1" applyBorder="1" applyAlignment="1">
      <alignment vertical="center"/>
    </xf>
    <xf numFmtId="179" fontId="9" fillId="0" borderId="6" xfId="11" applyNumberFormat="1" applyFont="1" applyFill="1" applyBorder="1" applyAlignment="1">
      <alignment vertical="center"/>
    </xf>
    <xf numFmtId="0" fontId="2" fillId="2" borderId="0" xfId="71" applyFont="1" applyFill="1" applyAlignment="1" applyProtection="1">
      <alignment vertical="center" wrapText="1"/>
      <protection locked="0"/>
    </xf>
    <xf numFmtId="0" fontId="21" fillId="2" borderId="0" xfId="71" applyFont="1" applyFill="1" applyAlignment="1" applyProtection="1">
      <alignment vertical="center"/>
      <protection locked="0"/>
    </xf>
    <xf numFmtId="0" fontId="27" fillId="2" borderId="0" xfId="71" applyFont="1" applyFill="1" applyAlignment="1" applyProtection="1">
      <alignment vertical="center"/>
      <protection locked="0"/>
    </xf>
    <xf numFmtId="178" fontId="27" fillId="2" borderId="0" xfId="71" applyNumberFormat="1" applyFont="1" applyFill="1" applyAlignment="1" applyProtection="1">
      <alignment vertical="center"/>
      <protection locked="0"/>
    </xf>
    <xf numFmtId="43" fontId="27" fillId="2" borderId="0" xfId="11" applyFont="1" applyFill="1" applyAlignment="1" applyProtection="1">
      <alignment vertical="center"/>
      <protection locked="0"/>
    </xf>
    <xf numFmtId="0" fontId="29" fillId="2" borderId="0" xfId="12" applyFont="1" applyFill="1" applyAlignment="1">
      <alignment horizontal="left" vertical="center"/>
    </xf>
    <xf numFmtId="0" fontId="30" fillId="2" borderId="0" xfId="12" applyFont="1" applyFill="1" applyAlignment="1">
      <alignment horizontal="center" vertical="center"/>
    </xf>
    <xf numFmtId="0" fontId="21" fillId="2" borderId="0" xfId="12" applyFont="1" applyFill="1" applyBorder="1" applyAlignment="1">
      <alignment horizontal="right" vertical="center"/>
    </xf>
    <xf numFmtId="0" fontId="2" fillId="0" borderId="1" xfId="116" applyFont="1" applyFill="1" applyBorder="1" applyAlignment="1">
      <alignment horizontal="center" vertical="center" wrapText="1"/>
    </xf>
    <xf numFmtId="0" fontId="2" fillId="0" borderId="2" xfId="116" applyFont="1" applyFill="1" applyBorder="1" applyAlignment="1">
      <alignment horizontal="center" vertical="center" wrapText="1"/>
    </xf>
    <xf numFmtId="0" fontId="2" fillId="0" borderId="2" xfId="116" applyFont="1" applyFill="1" applyBorder="1" applyAlignment="1">
      <alignment horizontal="center" vertical="center"/>
    </xf>
    <xf numFmtId="43" fontId="2" fillId="0" borderId="2" xfId="11" applyFont="1" applyFill="1" applyBorder="1" applyAlignment="1">
      <alignment horizontal="center" vertical="center"/>
    </xf>
    <xf numFmtId="43" fontId="2" fillId="0" borderId="5" xfId="11" applyFont="1" applyFill="1" applyBorder="1" applyAlignment="1">
      <alignment horizontal="center" vertical="center"/>
    </xf>
    <xf numFmtId="0" fontId="2" fillId="0" borderId="7" xfId="116" applyFont="1" applyFill="1" applyBorder="1" applyAlignment="1">
      <alignment horizontal="center" vertical="center" wrapText="1"/>
    </xf>
    <xf numFmtId="178" fontId="2" fillId="0" borderId="8" xfId="116" applyNumberFormat="1" applyFont="1" applyFill="1" applyBorder="1" applyAlignment="1">
      <alignment horizontal="center" vertical="center" wrapText="1"/>
    </xf>
    <xf numFmtId="43" fontId="2" fillId="0" borderId="8" xfId="11" applyFont="1" applyFill="1" applyBorder="1" applyAlignment="1">
      <alignment horizontal="center" vertical="center" wrapText="1"/>
    </xf>
    <xf numFmtId="43" fontId="2" fillId="0" borderId="9" xfId="11" applyFont="1" applyFill="1" applyBorder="1" applyAlignment="1">
      <alignment horizontal="center" vertical="center" wrapText="1"/>
    </xf>
    <xf numFmtId="0" fontId="9" fillId="0" borderId="7" xfId="116" applyFont="1" applyFill="1" applyBorder="1" applyAlignment="1">
      <alignment vertical="center"/>
    </xf>
    <xf numFmtId="183" fontId="31" fillId="0" borderId="8" xfId="150" applyNumberFormat="1" applyFont="1" applyFill="1" applyBorder="1" applyAlignment="1" applyProtection="1">
      <alignment horizontal="right" vertical="center"/>
    </xf>
    <xf numFmtId="43" fontId="31" fillId="0" borderId="8" xfId="11" applyFont="1" applyFill="1" applyBorder="1" applyAlignment="1" applyProtection="1">
      <alignment horizontal="right" vertical="center"/>
    </xf>
    <xf numFmtId="43" fontId="31" fillId="0" borderId="9" xfId="11" applyFont="1" applyFill="1" applyBorder="1" applyAlignment="1" applyProtection="1">
      <alignment horizontal="right" vertical="center"/>
    </xf>
    <xf numFmtId="43" fontId="23" fillId="0" borderId="9" xfId="11" applyFont="1" applyFill="1" applyBorder="1" applyAlignment="1" applyProtection="1">
      <alignment horizontal="right" vertical="center"/>
    </xf>
    <xf numFmtId="43" fontId="32" fillId="0" borderId="9" xfId="11" applyFont="1" applyFill="1" applyBorder="1" applyAlignment="1" applyProtection="1">
      <alignment horizontal="right" vertical="center"/>
    </xf>
    <xf numFmtId="0" fontId="9" fillId="0" borderId="3" xfId="116" applyFont="1" applyFill="1" applyBorder="1" applyAlignment="1">
      <alignment vertical="center"/>
    </xf>
    <xf numFmtId="183" fontId="31" fillId="0" borderId="4" xfId="150" applyNumberFormat="1" applyFont="1" applyFill="1" applyBorder="1" applyAlignment="1" applyProtection="1">
      <alignment horizontal="right" vertical="center"/>
    </xf>
    <xf numFmtId="43" fontId="31" fillId="0" borderId="4" xfId="11" applyFont="1" applyFill="1" applyBorder="1" applyAlignment="1" applyProtection="1">
      <alignment horizontal="right" vertical="center"/>
    </xf>
    <xf numFmtId="43" fontId="32" fillId="0" borderId="6" xfId="11" applyFont="1" applyFill="1" applyBorder="1" applyAlignment="1" applyProtection="1">
      <alignment horizontal="right" vertical="center"/>
    </xf>
    <xf numFmtId="0" fontId="1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2" borderId="0" xfId="101" applyFont="1" applyFill="1" applyAlignment="1">
      <alignment horizontal="left" vertical="center"/>
    </xf>
    <xf numFmtId="0" fontId="30" fillId="2" borderId="0" xfId="101" applyFont="1" applyFill="1" applyAlignment="1">
      <alignment horizontal="center" vertical="center"/>
    </xf>
    <xf numFmtId="0" fontId="21" fillId="2" borderId="0" xfId="10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1" fillId="2" borderId="0" xfId="101" applyFont="1" applyFill="1" applyBorder="1" applyAlignment="1">
      <alignment horizontal="right" vertical="center"/>
    </xf>
    <xf numFmtId="178" fontId="2" fillId="2" borderId="1" xfId="71" applyNumberFormat="1" applyFont="1" applyFill="1" applyBorder="1" applyAlignment="1" applyProtection="1">
      <alignment horizontal="center" vertical="center" wrapText="1"/>
      <protection locked="0"/>
    </xf>
    <xf numFmtId="178" fontId="2" fillId="0" borderId="2" xfId="71" applyNumberFormat="1" applyFont="1" applyFill="1" applyBorder="1" applyAlignment="1" applyProtection="1">
      <alignment horizontal="center" vertical="center" wrapText="1"/>
      <protection locked="0"/>
    </xf>
    <xf numFmtId="178" fontId="2" fillId="2" borderId="2" xfId="71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101" applyFont="1" applyFill="1" applyBorder="1" applyAlignment="1">
      <alignment horizontal="center" vertical="center" wrapText="1"/>
    </xf>
    <xf numFmtId="178" fontId="10" fillId="2" borderId="7" xfId="71" applyNumberFormat="1" applyFont="1" applyFill="1" applyBorder="1" applyAlignment="1" applyProtection="1">
      <alignment horizontal="center" vertical="center" wrapText="1"/>
      <protection locked="0"/>
    </xf>
    <xf numFmtId="185" fontId="10" fillId="0" borderId="8" xfId="115" applyNumberFormat="1" applyFont="1" applyFill="1" applyBorder="1" applyAlignment="1">
      <alignment vertical="center"/>
    </xf>
    <xf numFmtId="179" fontId="10" fillId="2" borderId="9" xfId="11" applyNumberFormat="1" applyFont="1" applyFill="1" applyBorder="1" applyAlignment="1">
      <alignment vertical="center"/>
    </xf>
    <xf numFmtId="185" fontId="1" fillId="2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horizontal="left" vertical="center" shrinkToFit="1"/>
    </xf>
    <xf numFmtId="187" fontId="9" fillId="0" borderId="8" xfId="0" applyNumberFormat="1" applyFont="1" applyFill="1" applyBorder="1" applyAlignment="1"/>
    <xf numFmtId="179" fontId="9" fillId="2" borderId="9" xfId="11" applyNumberFormat="1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horizontal="left" vertical="center" shrinkToFit="1"/>
    </xf>
    <xf numFmtId="0" fontId="9" fillId="0" borderId="3" xfId="0" applyNumberFormat="1" applyFont="1" applyFill="1" applyBorder="1" applyAlignment="1">
      <alignment horizontal="left" vertical="center" shrinkToFit="1"/>
    </xf>
    <xf numFmtId="187" fontId="9" fillId="0" borderId="4" xfId="0" applyNumberFormat="1" applyFont="1" applyFill="1" applyBorder="1" applyAlignment="1"/>
    <xf numFmtId="179" fontId="9" fillId="2" borderId="6" xfId="11" applyNumberFormat="1" applyFont="1" applyFill="1" applyBorder="1" applyAlignment="1">
      <alignment vertical="center"/>
    </xf>
    <xf numFmtId="184" fontId="1" fillId="2" borderId="0" xfId="0" applyNumberFormat="1" applyFont="1" applyFill="1" applyAlignment="1">
      <alignment vertical="center"/>
    </xf>
    <xf numFmtId="183" fontId="28" fillId="2" borderId="0" xfId="0" applyNumberFormat="1" applyFont="1" applyFill="1" applyAlignment="1">
      <alignment vertical="center"/>
    </xf>
    <xf numFmtId="176" fontId="9" fillId="2" borderId="0" xfId="16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183" fontId="29" fillId="2" borderId="0" xfId="101" applyNumberFormat="1" applyFont="1" applyFill="1" applyAlignment="1">
      <alignment horizontal="left" vertical="center"/>
    </xf>
    <xf numFmtId="0" fontId="33" fillId="2" borderId="0" xfId="101" applyFont="1" applyFill="1" applyAlignment="1">
      <alignment horizontal="left" vertical="center"/>
    </xf>
    <xf numFmtId="183" fontId="30" fillId="2" borderId="0" xfId="101" applyNumberFormat="1" applyFont="1" applyFill="1" applyAlignment="1">
      <alignment horizontal="center" vertical="center"/>
    </xf>
    <xf numFmtId="183" fontId="21" fillId="2" borderId="0" xfId="101" applyNumberFormat="1" applyFont="1" applyFill="1" applyBorder="1" applyAlignment="1">
      <alignment horizontal="right" vertical="center"/>
    </xf>
    <xf numFmtId="0" fontId="14" fillId="2" borderId="0" xfId="101" applyFont="1" applyFill="1" applyBorder="1" applyAlignment="1">
      <alignment horizontal="right" vertical="center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3" fontId="2" fillId="0" borderId="2" xfId="0" applyNumberFormat="1" applyFont="1" applyFill="1" applyBorder="1" applyAlignment="1">
      <alignment horizontal="center" vertical="center" wrapText="1"/>
    </xf>
    <xf numFmtId="0" fontId="2" fillId="0" borderId="2" xfId="138" applyFont="1" applyFill="1" applyBorder="1" applyAlignment="1" applyProtection="1">
      <alignment horizontal="center" vertical="center" wrapText="1"/>
      <protection locked="0"/>
    </xf>
    <xf numFmtId="178" fontId="27" fillId="0" borderId="2" xfId="7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83" fontId="27" fillId="0" borderId="8" xfId="0" applyNumberFormat="1" applyFont="1" applyFill="1" applyBorder="1" applyAlignment="1">
      <alignment horizontal="center" vertical="center" wrapText="1"/>
    </xf>
    <xf numFmtId="0" fontId="27" fillId="0" borderId="8" xfId="138" applyFont="1" applyFill="1" applyBorder="1" applyAlignment="1" applyProtection="1">
      <alignment horizontal="center" vertical="center" wrapText="1"/>
      <protection locked="0"/>
    </xf>
    <xf numFmtId="178" fontId="2" fillId="0" borderId="8" xfId="71" applyNumberFormat="1" applyFont="1" applyFill="1" applyBorder="1" applyAlignment="1" applyProtection="1">
      <alignment horizontal="center" vertical="center" wrapText="1"/>
      <protection locked="0"/>
    </xf>
    <xf numFmtId="0" fontId="27" fillId="0" borderId="8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10" fillId="2" borderId="7" xfId="0" applyNumberFormat="1" applyFont="1" applyFill="1" applyBorder="1" applyAlignment="1" applyProtection="1">
      <alignment horizontal="center" vertical="center"/>
    </xf>
    <xf numFmtId="178" fontId="10" fillId="0" borderId="8" xfId="0" applyNumberFormat="1" applyFont="1" applyFill="1" applyBorder="1" applyAlignment="1" applyProtection="1">
      <alignment horizontal="right" vertical="center"/>
    </xf>
    <xf numFmtId="0" fontId="36" fillId="2" borderId="8" xfId="136" applyFont="1" applyFill="1" applyBorder="1" applyAlignment="1">
      <alignment horizontal="left" vertical="center"/>
    </xf>
    <xf numFmtId="0" fontId="37" fillId="2" borderId="9" xfId="0" applyFont="1" applyFill="1" applyBorder="1">
      <alignment vertical="center"/>
    </xf>
    <xf numFmtId="0" fontId="9" fillId="2" borderId="7" xfId="0" applyFont="1" applyFill="1" applyBorder="1">
      <alignment vertical="center"/>
    </xf>
    <xf numFmtId="183" fontId="9" fillId="0" borderId="8" xfId="0" applyNumberFormat="1" applyFont="1" applyFill="1" applyBorder="1">
      <alignment vertical="center"/>
    </xf>
    <xf numFmtId="183" fontId="9" fillId="2" borderId="8" xfId="0" applyNumberFormat="1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178" fontId="1" fillId="2" borderId="0" xfId="0" applyNumberFormat="1" applyFont="1" applyFill="1" applyAlignment="1">
      <alignment vertical="center"/>
    </xf>
    <xf numFmtId="183" fontId="1" fillId="2" borderId="0" xfId="0" applyNumberFormat="1" applyFont="1" applyFill="1" applyAlignment="1">
      <alignment vertical="center"/>
    </xf>
    <xf numFmtId="0" fontId="9" fillId="2" borderId="3" xfId="0" applyFont="1" applyFill="1" applyBorder="1">
      <alignment vertical="center"/>
    </xf>
    <xf numFmtId="183" fontId="9" fillId="2" borderId="4" xfId="0" applyNumberFormat="1" applyFont="1" applyFill="1" applyBorder="1">
      <alignment vertical="center"/>
    </xf>
    <xf numFmtId="179" fontId="9" fillId="2" borderId="4" xfId="11" applyNumberFormat="1" applyFont="1" applyFill="1" applyBorder="1" applyAlignment="1">
      <alignment horizontal="right" vertical="center"/>
    </xf>
    <xf numFmtId="0" fontId="0" fillId="2" borderId="0" xfId="114" applyFill="1" applyAlignment="1">
      <alignment vertical="center" wrapText="1"/>
    </xf>
    <xf numFmtId="0" fontId="0" fillId="2" borderId="0" xfId="114" applyFill="1">
      <alignment vertical="center"/>
    </xf>
    <xf numFmtId="0" fontId="0" fillId="2" borderId="0" xfId="114" applyFill="1" applyAlignment="1">
      <alignment horizontal="center" vertical="center"/>
    </xf>
    <xf numFmtId="0" fontId="20" fillId="0" borderId="0" xfId="101" applyFont="1" applyFill="1" applyAlignment="1">
      <alignment horizontal="center" vertical="center"/>
    </xf>
    <xf numFmtId="0" fontId="37" fillId="0" borderId="0" xfId="101" applyFont="1" applyFill="1" applyBorder="1" applyAlignment="1">
      <alignment horizontal="center" vertical="center"/>
    </xf>
    <xf numFmtId="0" fontId="37" fillId="0" borderId="0" xfId="101" applyFont="1" applyFill="1" applyBorder="1" applyAlignment="1">
      <alignment horizontal="left" vertical="center" indent="2"/>
    </xf>
    <xf numFmtId="184" fontId="38" fillId="0" borderId="0" xfId="0" applyNumberFormat="1" applyFont="1" applyFill="1" applyBorder="1" applyAlignment="1" applyProtection="1">
      <alignment horizontal="right" vertical="center"/>
      <protection locked="0"/>
    </xf>
    <xf numFmtId="14" fontId="26" fillId="0" borderId="1" xfId="71" applyNumberFormat="1" applyFont="1" applyFill="1" applyBorder="1" applyAlignment="1" applyProtection="1">
      <alignment horizontal="center" vertical="center"/>
      <protection locked="0"/>
    </xf>
    <xf numFmtId="178" fontId="39" fillId="0" borderId="2" xfId="71" applyNumberFormat="1" applyFont="1" applyFill="1" applyBorder="1" applyAlignment="1" applyProtection="1">
      <alignment horizontal="center" vertical="center" wrapText="1"/>
      <protection locked="0"/>
    </xf>
    <xf numFmtId="178" fontId="39" fillId="0" borderId="5" xfId="71" applyNumberFormat="1" applyFont="1" applyFill="1" applyBorder="1" applyAlignment="1" applyProtection="1">
      <alignment horizontal="center" vertical="center" wrapText="1"/>
      <protection locked="0"/>
    </xf>
    <xf numFmtId="0" fontId="40" fillId="0" borderId="7" xfId="101" applyFont="1" applyFill="1" applyBorder="1" applyAlignment="1">
      <alignment horizontal="center" vertical="center"/>
    </xf>
    <xf numFmtId="178" fontId="41" fillId="0" borderId="8" xfId="101" applyNumberFormat="1" applyFont="1" applyFill="1" applyBorder="1" applyAlignment="1">
      <alignment horizontal="right" vertical="center"/>
    </xf>
    <xf numFmtId="178" fontId="40" fillId="0" borderId="9" xfId="71" applyNumberFormat="1" applyFont="1" applyFill="1" applyBorder="1" applyAlignment="1" applyProtection="1">
      <alignment horizontal="right" vertical="center" wrapText="1"/>
      <protection locked="0"/>
    </xf>
    <xf numFmtId="0" fontId="42" fillId="2" borderId="7" xfId="0" applyFont="1" applyFill="1" applyBorder="1">
      <alignment vertical="center"/>
    </xf>
    <xf numFmtId="178" fontId="17" fillId="0" borderId="8" xfId="0" applyNumberFormat="1" applyFont="1" applyFill="1" applyBorder="1" applyAlignment="1">
      <alignment vertical="center"/>
    </xf>
    <xf numFmtId="184" fontId="42" fillId="0" borderId="9" xfId="124" applyNumberFormat="1" applyFont="1" applyFill="1" applyBorder="1" applyAlignment="1">
      <alignment vertical="center"/>
    </xf>
    <xf numFmtId="0" fontId="42" fillId="2" borderId="7" xfId="0" applyFont="1" applyFill="1" applyBorder="1" applyAlignment="1">
      <alignment horizontal="left" vertical="center" indent="1"/>
    </xf>
    <xf numFmtId="184" fontId="42" fillId="0" borderId="8" xfId="124" applyNumberFormat="1" applyFont="1" applyFill="1" applyBorder="1" applyAlignment="1">
      <alignment vertical="center"/>
    </xf>
    <xf numFmtId="0" fontId="42" fillId="2" borderId="7" xfId="0" applyFont="1" applyFill="1" applyBorder="1" applyAlignment="1">
      <alignment horizontal="left" vertical="center" wrapText="1" indent="1"/>
    </xf>
    <xf numFmtId="0" fontId="42" fillId="2" borderId="10" xfId="0" applyFont="1" applyFill="1" applyBorder="1">
      <alignment vertical="center"/>
    </xf>
    <xf numFmtId="184" fontId="42" fillId="0" borderId="11" xfId="124" applyNumberFormat="1" applyFont="1" applyFill="1" applyBorder="1" applyAlignment="1">
      <alignment vertical="center"/>
    </xf>
    <xf numFmtId="184" fontId="42" fillId="0" borderId="12" xfId="124" applyNumberFormat="1" applyFont="1" applyFill="1" applyBorder="1" applyAlignment="1">
      <alignment vertical="center"/>
    </xf>
    <xf numFmtId="0" fontId="0" fillId="2" borderId="8" xfId="114" applyFill="1" applyBorder="1">
      <alignment vertical="center"/>
    </xf>
    <xf numFmtId="0" fontId="42" fillId="2" borderId="8" xfId="0" applyFont="1" applyFill="1" applyBorder="1">
      <alignment vertical="center"/>
    </xf>
    <xf numFmtId="0" fontId="42" fillId="0" borderId="0" xfId="124" applyFont="1" applyFill="1" applyBorder="1" applyAlignment="1">
      <alignment horizontal="left" vertical="center" wrapText="1"/>
    </xf>
    <xf numFmtId="0" fontId="43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4" fillId="2" borderId="0" xfId="121" applyNumberFormat="1" applyFont="1" applyFill="1" applyAlignment="1" applyProtection="1">
      <alignment horizontal="center" vertical="center" wrapText="1"/>
    </xf>
    <xf numFmtId="0" fontId="45" fillId="2" borderId="0" xfId="121" applyNumberFormat="1" applyFont="1" applyFill="1" applyBorder="1" applyAlignment="1" applyProtection="1">
      <alignment vertical="center" wrapText="1"/>
    </xf>
    <xf numFmtId="185" fontId="9" fillId="2" borderId="0" xfId="107" applyNumberFormat="1" applyFont="1" applyFill="1" applyBorder="1" applyAlignment="1">
      <alignment horizontal="right" vertical="center"/>
    </xf>
    <xf numFmtId="0" fontId="2" fillId="2" borderId="1" xfId="121" applyNumberFormat="1" applyFont="1" applyFill="1" applyBorder="1" applyAlignment="1" applyProtection="1">
      <alignment horizontal="center" vertical="center"/>
    </xf>
    <xf numFmtId="0" fontId="2" fillId="2" borderId="2" xfId="121" applyNumberFormat="1" applyFont="1" applyFill="1" applyBorder="1" applyAlignment="1" applyProtection="1">
      <alignment horizontal="center" vertical="center" wrapText="1"/>
    </xf>
    <xf numFmtId="0" fontId="2" fillId="2" borderId="2" xfId="121" applyNumberFormat="1" applyFont="1" applyFill="1" applyBorder="1" applyAlignment="1" applyProtection="1">
      <alignment horizontal="center" vertical="center"/>
    </xf>
    <xf numFmtId="0" fontId="2" fillId="2" borderId="5" xfId="121" applyNumberFormat="1" applyFont="1" applyFill="1" applyBorder="1" applyAlignment="1" applyProtection="1">
      <alignment horizontal="center" vertical="center"/>
    </xf>
    <xf numFmtId="0" fontId="2" fillId="2" borderId="7" xfId="121" applyNumberFormat="1" applyFont="1" applyFill="1" applyBorder="1" applyAlignment="1" applyProtection="1">
      <alignment horizontal="center" vertical="center"/>
    </xf>
    <xf numFmtId="0" fontId="2" fillId="2" borderId="8" xfId="121" applyNumberFormat="1" applyFont="1" applyFill="1" applyBorder="1" applyAlignment="1" applyProtection="1">
      <alignment horizontal="center" vertical="center" wrapText="1"/>
    </xf>
    <xf numFmtId="0" fontId="2" fillId="2" borderId="8" xfId="121" applyNumberFormat="1" applyFont="1" applyFill="1" applyBorder="1" applyAlignment="1" applyProtection="1">
      <alignment horizontal="center" vertical="center"/>
    </xf>
    <xf numFmtId="0" fontId="2" fillId="2" borderId="9" xfId="121" applyNumberFormat="1" applyFont="1" applyFill="1" applyBorder="1" applyAlignment="1" applyProtection="1">
      <alignment horizontal="center" vertical="center" wrapText="1"/>
    </xf>
    <xf numFmtId="0" fontId="10" fillId="2" borderId="7" xfId="121" applyNumberFormat="1" applyFont="1" applyFill="1" applyBorder="1" applyAlignment="1" applyProtection="1">
      <alignment horizontal="center" vertical="center"/>
    </xf>
    <xf numFmtId="184" fontId="10" fillId="2" borderId="8" xfId="107" applyNumberFormat="1" applyFont="1" applyFill="1" applyBorder="1" applyAlignment="1">
      <alignment horizontal="right" vertical="center"/>
    </xf>
    <xf numFmtId="184" fontId="10" fillId="2" borderId="9" xfId="107" applyNumberFormat="1" applyFont="1" applyFill="1" applyBorder="1" applyAlignment="1">
      <alignment horizontal="right" vertical="center"/>
    </xf>
    <xf numFmtId="0" fontId="9" fillId="2" borderId="7" xfId="107" applyNumberFormat="1" applyFont="1" applyFill="1" applyBorder="1" applyAlignment="1">
      <alignment horizontal="center" vertical="center" shrinkToFit="1"/>
    </xf>
    <xf numFmtId="184" fontId="23" fillId="2" borderId="8" xfId="0" applyNumberFormat="1" applyFont="1" applyFill="1" applyBorder="1" applyAlignment="1">
      <alignment horizontal="right" vertical="center"/>
    </xf>
    <xf numFmtId="184" fontId="9" fillId="0" borderId="8" xfId="0" applyNumberFormat="1" applyFont="1" applyFill="1" applyBorder="1" applyAlignment="1">
      <alignment horizontal="right"/>
    </xf>
    <xf numFmtId="184" fontId="9" fillId="0" borderId="9" xfId="0" applyNumberFormat="1" applyFont="1" applyFill="1" applyBorder="1" applyAlignment="1">
      <alignment horizontal="right"/>
    </xf>
    <xf numFmtId="0" fontId="9" fillId="2" borderId="3" xfId="107" applyNumberFormat="1" applyFont="1" applyFill="1" applyBorder="1" applyAlignment="1">
      <alignment horizontal="center" vertical="center" shrinkToFit="1"/>
    </xf>
    <xf numFmtId="184" fontId="23" fillId="2" borderId="4" xfId="0" applyNumberFormat="1" applyFont="1" applyFill="1" applyBorder="1" applyAlignment="1">
      <alignment horizontal="right" vertical="center"/>
    </xf>
    <xf numFmtId="184" fontId="10" fillId="2" borderId="4" xfId="107" applyNumberFormat="1" applyFont="1" applyFill="1" applyBorder="1" applyAlignment="1">
      <alignment horizontal="right" vertical="center"/>
    </xf>
    <xf numFmtId="184" fontId="9" fillId="0" borderId="4" xfId="0" applyNumberFormat="1" applyFont="1" applyFill="1" applyBorder="1" applyAlignment="1">
      <alignment horizontal="right"/>
    </xf>
    <xf numFmtId="184" fontId="9" fillId="0" borderId="6" xfId="0" applyNumberFormat="1" applyFont="1" applyFill="1" applyBorder="1" applyAlignment="1">
      <alignment horizontal="right"/>
    </xf>
    <xf numFmtId="0" fontId="1" fillId="2" borderId="0" xfId="129" applyFont="1" applyFill="1"/>
    <xf numFmtId="178" fontId="28" fillId="2" borderId="0" xfId="129" applyNumberFormat="1" applyFont="1" applyFill="1" applyAlignment="1">
      <alignment horizontal="right"/>
    </xf>
    <xf numFmtId="177" fontId="28" fillId="2" borderId="0" xfId="129" applyNumberFormat="1" applyFont="1" applyFill="1" applyAlignment="1">
      <alignment vertical="center"/>
    </xf>
    <xf numFmtId="178" fontId="28" fillId="2" borderId="0" xfId="129" applyNumberFormat="1" applyFont="1" applyFill="1" applyAlignment="1">
      <alignment horizontal="right" vertical="center"/>
    </xf>
    <xf numFmtId="0" fontId="28" fillId="2" borderId="0" xfId="129" applyFont="1" applyFill="1"/>
    <xf numFmtId="0" fontId="46" fillId="2" borderId="0" xfId="101" applyFont="1" applyFill="1" applyAlignment="1">
      <alignment vertical="center"/>
    </xf>
    <xf numFmtId="0" fontId="47" fillId="2" borderId="0" xfId="101" applyFont="1" applyFill="1" applyAlignment="1">
      <alignment horizontal="center" vertical="center"/>
    </xf>
    <xf numFmtId="0" fontId="3" fillId="2" borderId="13" xfId="101" applyFont="1" applyFill="1" applyBorder="1" applyAlignment="1">
      <alignment vertical="center"/>
    </xf>
    <xf numFmtId="0" fontId="7" fillId="2" borderId="0" xfId="101" applyFont="1" applyFill="1" applyBorder="1" applyAlignment="1">
      <alignment horizontal="right" vertical="center"/>
    </xf>
    <xf numFmtId="0" fontId="48" fillId="2" borderId="9" xfId="0" applyFont="1" applyFill="1" applyBorder="1" applyAlignment="1">
      <alignment horizontal="center" vertical="center" wrapText="1"/>
    </xf>
    <xf numFmtId="0" fontId="2" fillId="2" borderId="1" xfId="129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9" fontId="6" fillId="2" borderId="9" xfId="16" applyFont="1" applyFill="1" applyBorder="1">
      <alignment vertical="center"/>
    </xf>
    <xf numFmtId="177" fontId="10" fillId="2" borderId="7" xfId="129" applyNumberFormat="1" applyFont="1" applyFill="1" applyBorder="1" applyAlignment="1">
      <alignment horizontal="left" vertical="center"/>
    </xf>
    <xf numFmtId="185" fontId="10" fillId="2" borderId="8" xfId="101" applyNumberFormat="1" applyFont="1" applyFill="1" applyBorder="1">
      <alignment vertical="center"/>
    </xf>
    <xf numFmtId="185" fontId="10" fillId="4" borderId="8" xfId="101" applyNumberFormat="1" applyFont="1" applyFill="1" applyBorder="1">
      <alignment vertical="center"/>
    </xf>
    <xf numFmtId="179" fontId="49" fillId="2" borderId="8" xfId="11" applyNumberFormat="1" applyFont="1" applyFill="1" applyBorder="1">
      <alignment vertical="center"/>
    </xf>
    <xf numFmtId="0" fontId="10" fillId="2" borderId="7" xfId="101" applyFont="1" applyFill="1" applyBorder="1">
      <alignment vertical="center"/>
    </xf>
    <xf numFmtId="179" fontId="24" fillId="2" borderId="8" xfId="11" applyNumberFormat="1" applyFont="1" applyFill="1" applyBorder="1">
      <alignment vertical="center"/>
    </xf>
    <xf numFmtId="0" fontId="9" fillId="2" borderId="7" xfId="101" applyFont="1" applyFill="1" applyBorder="1">
      <alignment vertical="center"/>
    </xf>
    <xf numFmtId="0" fontId="34" fillId="2" borderId="8" xfId="129" applyFont="1" applyFill="1" applyBorder="1"/>
    <xf numFmtId="0" fontId="34" fillId="4" borderId="8" xfId="129" applyFont="1" applyFill="1" applyBorder="1"/>
    <xf numFmtId="185" fontId="9" fillId="0" borderId="8" xfId="102" applyNumberFormat="1" applyFont="1" applyFill="1" applyBorder="1" applyAlignment="1">
      <alignment vertical="center"/>
    </xf>
    <xf numFmtId="185" fontId="9" fillId="4" borderId="8" xfId="102" applyNumberFormat="1" applyFont="1" applyFill="1" applyBorder="1" applyAlignment="1">
      <alignment vertical="center"/>
    </xf>
    <xf numFmtId="185" fontId="10" fillId="2" borderId="8" xfId="16" applyNumberFormat="1" applyFont="1" applyFill="1" applyBorder="1">
      <alignment vertical="center"/>
    </xf>
    <xf numFmtId="185" fontId="10" fillId="4" borderId="8" xfId="102" applyNumberFormat="1" applyFont="1" applyFill="1" applyBorder="1" applyAlignment="1">
      <alignment vertical="center"/>
    </xf>
    <xf numFmtId="185" fontId="10" fillId="4" borderId="8" xfId="16" applyNumberFormat="1" applyFont="1" applyFill="1" applyBorder="1">
      <alignment vertical="center"/>
    </xf>
    <xf numFmtId="9" fontId="50" fillId="2" borderId="9" xfId="16" applyFont="1" applyFill="1" applyBorder="1">
      <alignment vertical="center"/>
    </xf>
    <xf numFmtId="0" fontId="10" fillId="2" borderId="3" xfId="101" applyFont="1" applyFill="1" applyBorder="1">
      <alignment vertical="center"/>
    </xf>
    <xf numFmtId="185" fontId="10" fillId="2" borderId="4" xfId="16" applyNumberFormat="1" applyFont="1" applyFill="1" applyBorder="1">
      <alignment vertical="center"/>
    </xf>
    <xf numFmtId="185" fontId="10" fillId="4" borderId="4" xfId="16" applyNumberFormat="1" applyFont="1" applyFill="1" applyBorder="1">
      <alignment vertical="center"/>
    </xf>
    <xf numFmtId="176" fontId="49" fillId="2" borderId="4" xfId="16" applyNumberFormat="1" applyFont="1" applyFill="1" applyBorder="1">
      <alignment vertical="center"/>
    </xf>
    <xf numFmtId="176" fontId="10" fillId="2" borderId="6" xfId="16" applyNumberFormat="1" applyFont="1" applyFill="1" applyBorder="1" applyAlignment="1">
      <alignment horizontal="right" vertical="center"/>
    </xf>
    <xf numFmtId="9" fontId="50" fillId="2" borderId="8" xfId="16" applyFont="1" applyFill="1" applyBorder="1">
      <alignment vertical="center"/>
    </xf>
    <xf numFmtId="0" fontId="27" fillId="2" borderId="0" xfId="129" applyFont="1" applyFill="1"/>
    <xf numFmtId="0" fontId="51" fillId="2" borderId="0" xfId="129" applyFont="1" applyFill="1"/>
    <xf numFmtId="0" fontId="28" fillId="2" borderId="0" xfId="129" applyFont="1" applyFill="1" applyAlignment="1">
      <alignment vertical="center"/>
    </xf>
    <xf numFmtId="0" fontId="5" fillId="2" borderId="0" xfId="101" applyFont="1" applyFill="1" applyAlignment="1">
      <alignment horizontal="center" vertical="center"/>
    </xf>
    <xf numFmtId="0" fontId="6" fillId="2" borderId="0" xfId="10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2" fillId="0" borderId="7" xfId="102" applyFont="1" applyFill="1" applyBorder="1" applyAlignment="1">
      <alignment horizontal="left" vertical="center" wrapText="1"/>
    </xf>
    <xf numFmtId="188" fontId="11" fillId="0" borderId="8" xfId="115" applyNumberFormat="1" applyFont="1" applyFill="1" applyBorder="1" applyAlignment="1">
      <alignment horizontal="right" vertical="center"/>
    </xf>
    <xf numFmtId="188" fontId="11" fillId="4" borderId="8" xfId="115" applyNumberFormat="1" applyFont="1" applyFill="1" applyBorder="1" applyAlignment="1">
      <alignment horizontal="right" vertical="center"/>
    </xf>
    <xf numFmtId="0" fontId="22" fillId="0" borderId="7" xfId="102" applyFont="1" applyFill="1" applyBorder="1" applyAlignment="1">
      <alignment horizontal="left" vertical="center" wrapText="1"/>
    </xf>
    <xf numFmtId="188" fontId="10" fillId="0" borderId="8" xfId="115" applyNumberFormat="1" applyFont="1" applyFill="1" applyBorder="1" applyAlignment="1">
      <alignment horizontal="right" vertical="center"/>
    </xf>
    <xf numFmtId="188" fontId="10" fillId="4" borderId="8" xfId="115" applyNumberFormat="1" applyFont="1" applyFill="1" applyBorder="1" applyAlignment="1">
      <alignment horizontal="right" vertical="center"/>
    </xf>
    <xf numFmtId="0" fontId="23" fillId="0" borderId="7" xfId="102" applyFont="1" applyFill="1" applyBorder="1" applyAlignment="1">
      <alignment horizontal="left" vertical="center" wrapText="1"/>
    </xf>
    <xf numFmtId="188" fontId="9" fillId="0" borderId="8" xfId="115" applyNumberFormat="1" applyFont="1" applyFill="1" applyBorder="1" applyAlignment="1">
      <alignment horizontal="right" vertical="center"/>
    </xf>
    <xf numFmtId="188" fontId="9" fillId="4" borderId="8" xfId="115" applyNumberFormat="1" applyFont="1" applyFill="1" applyBorder="1" applyAlignment="1">
      <alignment horizontal="right" vertical="center"/>
    </xf>
    <xf numFmtId="0" fontId="23" fillId="0" borderId="7" xfId="102" applyFont="1" applyFill="1" applyBorder="1" applyAlignment="1">
      <alignment horizontal="left" vertical="center" wrapText="1" indent="1"/>
    </xf>
    <xf numFmtId="188" fontId="9" fillId="2" borderId="8" xfId="115" applyNumberFormat="1" applyFont="1" applyFill="1" applyBorder="1" applyAlignment="1">
      <alignment horizontal="right" vertical="center"/>
    </xf>
    <xf numFmtId="188" fontId="9" fillId="2" borderId="8" xfId="115" applyNumberFormat="1" applyFont="1" applyFill="1" applyBorder="1" applyAlignment="1">
      <alignment vertical="center"/>
    </xf>
    <xf numFmtId="0" fontId="9" fillId="2" borderId="7" xfId="102" applyFont="1" applyFill="1" applyBorder="1" applyAlignment="1">
      <alignment horizontal="left" vertical="center" wrapText="1" indent="1"/>
    </xf>
    <xf numFmtId="0" fontId="24" fillId="0" borderId="7" xfId="102" applyFont="1" applyFill="1" applyBorder="1" applyAlignment="1">
      <alignment horizontal="left" vertical="center" indent="1"/>
    </xf>
    <xf numFmtId="188" fontId="9" fillId="2" borderId="8" xfId="147" applyNumberFormat="1" applyFont="1" applyFill="1" applyBorder="1" applyAlignment="1">
      <alignment horizontal="right" vertical="center"/>
    </xf>
    <xf numFmtId="0" fontId="9" fillId="0" borderId="7" xfId="102" applyNumberFormat="1" applyFont="1" applyFill="1" applyBorder="1" applyAlignment="1" applyProtection="1">
      <alignment horizontal="left" vertical="center" indent="1"/>
    </xf>
    <xf numFmtId="188" fontId="24" fillId="0" borderId="8" xfId="115" applyNumberFormat="1" applyFont="1" applyFill="1" applyBorder="1" applyAlignment="1">
      <alignment vertical="center"/>
    </xf>
    <xf numFmtId="188" fontId="10" fillId="2" borderId="8" xfId="115" applyNumberFormat="1" applyFont="1" applyFill="1" applyBorder="1" applyAlignment="1">
      <alignment horizontal="right" vertical="center"/>
    </xf>
    <xf numFmtId="0" fontId="22" fillId="0" borderId="3" xfId="102" applyFont="1" applyFill="1" applyBorder="1" applyAlignment="1">
      <alignment horizontal="left" vertical="center" wrapText="1"/>
    </xf>
    <xf numFmtId="188" fontId="10" fillId="2" borderId="4" xfId="115" applyNumberFormat="1" applyFont="1" applyFill="1" applyBorder="1" applyAlignment="1">
      <alignment horizontal="right" vertical="center"/>
    </xf>
    <xf numFmtId="188" fontId="10" fillId="4" borderId="4" xfId="115" applyNumberFormat="1" applyFont="1" applyFill="1" applyBorder="1" applyAlignment="1">
      <alignment horizontal="right" vertical="center"/>
    </xf>
    <xf numFmtId="179" fontId="10" fillId="2" borderId="4" xfId="11" applyNumberFormat="1" applyFont="1" applyFill="1" applyBorder="1" applyAlignment="1">
      <alignment horizontal="right" vertical="center"/>
    </xf>
    <xf numFmtId="179" fontId="10" fillId="2" borderId="6" xfId="11" applyNumberFormat="1" applyFont="1" applyFill="1" applyBorder="1" applyAlignment="1">
      <alignment horizontal="right" vertical="center"/>
    </xf>
    <xf numFmtId="0" fontId="53" fillId="0" borderId="0" xfId="101" applyFont="1">
      <alignment vertical="center"/>
    </xf>
    <xf numFmtId="0" fontId="54" fillId="0" borderId="0" xfId="101" applyFont="1">
      <alignment vertical="center"/>
    </xf>
    <xf numFmtId="0" fontId="43" fillId="0" borderId="0" xfId="101" applyFont="1">
      <alignment vertical="center"/>
    </xf>
    <xf numFmtId="0" fontId="3" fillId="0" borderId="0" xfId="101" applyFont="1">
      <alignment vertical="center"/>
    </xf>
    <xf numFmtId="0" fontId="55" fillId="2" borderId="0" xfId="101" applyFont="1" applyFill="1">
      <alignment vertical="center"/>
    </xf>
    <xf numFmtId="176" fontId="55" fillId="0" borderId="0" xfId="101" applyNumberFormat="1" applyFont="1">
      <alignment vertical="center"/>
    </xf>
    <xf numFmtId="176" fontId="3" fillId="0" borderId="0" xfId="101" applyNumberFormat="1" applyFont="1">
      <alignment vertical="center"/>
    </xf>
    <xf numFmtId="0" fontId="6" fillId="0" borderId="0" xfId="101" applyFont="1" applyBorder="1" applyAlignment="1">
      <alignment horizontal="right" vertical="center"/>
    </xf>
    <xf numFmtId="0" fontId="26" fillId="0" borderId="1" xfId="101" applyFont="1" applyFill="1" applyBorder="1" applyAlignment="1">
      <alignment horizontal="center" vertical="center"/>
    </xf>
    <xf numFmtId="178" fontId="56" fillId="0" borderId="2" xfId="71" applyNumberFormat="1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Border="1" applyAlignment="1">
      <alignment horizontal="center" vertical="center" wrapText="1"/>
    </xf>
    <xf numFmtId="0" fontId="26" fillId="0" borderId="7" xfId="10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78" fontId="56" fillId="0" borderId="8" xfId="71" applyNumberFormat="1" applyFont="1" applyFill="1" applyBorder="1" applyAlignment="1" applyProtection="1">
      <alignment horizontal="center" vertical="center" wrapText="1"/>
      <protection locked="0"/>
    </xf>
    <xf numFmtId="176" fontId="18" fillId="0" borderId="8" xfId="0" applyNumberFormat="1" applyFont="1" applyBorder="1" applyAlignment="1">
      <alignment horizontal="center" vertical="center" wrapText="1"/>
    </xf>
    <xf numFmtId="0" fontId="10" fillId="2" borderId="7" xfId="138" applyFont="1" applyFill="1" applyBorder="1" applyAlignment="1" applyProtection="1">
      <alignment horizontal="left" vertical="center" wrapText="1"/>
      <protection locked="0"/>
    </xf>
    <xf numFmtId="185" fontId="10" fillId="2" borderId="8" xfId="101" applyNumberFormat="1" applyFont="1" applyFill="1" applyBorder="1" applyAlignment="1">
      <alignment vertical="center"/>
    </xf>
    <xf numFmtId="179" fontId="49" fillId="0" borderId="8" xfId="11" applyNumberFormat="1" applyFont="1" applyBorder="1" applyAlignment="1">
      <alignment horizontal="right" vertical="center"/>
    </xf>
    <xf numFmtId="0" fontId="9" fillId="2" borderId="7" xfId="101" applyFont="1" applyFill="1" applyBorder="1" applyAlignment="1">
      <alignment vertical="center"/>
    </xf>
    <xf numFmtId="3" fontId="9" fillId="2" borderId="8" xfId="101" applyNumberFormat="1" applyFont="1" applyFill="1" applyBorder="1" applyAlignment="1">
      <alignment vertical="center"/>
    </xf>
    <xf numFmtId="185" fontId="24" fillId="2" borderId="8" xfId="102" applyNumberFormat="1" applyFont="1" applyFill="1" applyBorder="1" applyAlignment="1">
      <alignment vertical="center"/>
    </xf>
    <xf numFmtId="3" fontId="9" fillId="3" borderId="8" xfId="101" applyNumberFormat="1" applyFont="1" applyFill="1" applyBorder="1" applyAlignment="1">
      <alignment vertical="center"/>
    </xf>
    <xf numFmtId="179" fontId="24" fillId="0" borderId="8" xfId="11" applyNumberFormat="1" applyFont="1" applyBorder="1" applyAlignment="1">
      <alignment horizontal="right" vertical="center"/>
    </xf>
    <xf numFmtId="3" fontId="9" fillId="0" borderId="8" xfId="101" applyNumberFormat="1" applyFont="1" applyFill="1" applyBorder="1" applyAlignment="1">
      <alignment vertical="center"/>
    </xf>
    <xf numFmtId="0" fontId="13" fillId="2" borderId="7" xfId="101" applyFont="1" applyFill="1" applyBorder="1" applyAlignment="1">
      <alignment vertical="center"/>
    </xf>
    <xf numFmtId="0" fontId="9" fillId="2" borderId="7" xfId="101" applyFont="1" applyFill="1" applyBorder="1" applyAlignment="1">
      <alignment vertical="center" wrapText="1"/>
    </xf>
    <xf numFmtId="0" fontId="9" fillId="2" borderId="3" xfId="101" applyFont="1" applyFill="1" applyBorder="1" applyAlignment="1">
      <alignment vertical="center"/>
    </xf>
    <xf numFmtId="3" fontId="9" fillId="2" borderId="4" xfId="101" applyNumberFormat="1" applyFont="1" applyFill="1" applyBorder="1" applyAlignment="1">
      <alignment vertical="center"/>
    </xf>
    <xf numFmtId="185" fontId="24" fillId="2" borderId="4" xfId="102" applyNumberFormat="1" applyFont="1" applyFill="1" applyBorder="1" applyAlignment="1">
      <alignment vertical="center"/>
    </xf>
    <xf numFmtId="3" fontId="9" fillId="3" borderId="4" xfId="101" applyNumberFormat="1" applyFont="1" applyFill="1" applyBorder="1" applyAlignment="1">
      <alignment vertical="center"/>
    </xf>
    <xf numFmtId="179" fontId="24" fillId="0" borderId="4" xfId="11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 wrapText="1"/>
    </xf>
    <xf numFmtId="179" fontId="49" fillId="0" borderId="9" xfId="11" applyNumberFormat="1" applyFont="1" applyBorder="1" applyAlignment="1">
      <alignment horizontal="right" vertical="center"/>
    </xf>
    <xf numFmtId="179" fontId="24" fillId="0" borderId="9" xfId="11" applyNumberFormat="1" applyFont="1" applyBorder="1" applyAlignment="1">
      <alignment horizontal="right" vertical="center"/>
    </xf>
    <xf numFmtId="179" fontId="24" fillId="0" borderId="6" xfId="11" applyNumberFormat="1" applyFont="1" applyBorder="1" applyAlignment="1">
      <alignment horizontal="right" vertical="center"/>
    </xf>
    <xf numFmtId="0" fontId="54" fillId="2" borderId="0" xfId="101" applyFont="1" applyFill="1">
      <alignment vertical="center"/>
    </xf>
    <xf numFmtId="0" fontId="43" fillId="2" borderId="0" xfId="101" applyFont="1" applyFill="1">
      <alignment vertical="center"/>
    </xf>
    <xf numFmtId="0" fontId="3" fillId="2" borderId="0" xfId="101" applyFont="1" applyFill="1">
      <alignment vertical="center"/>
    </xf>
    <xf numFmtId="176" fontId="3" fillId="2" borderId="0" xfId="101" applyNumberFormat="1" applyFont="1" applyFill="1">
      <alignment vertical="center"/>
    </xf>
    <xf numFmtId="0" fontId="2" fillId="2" borderId="1" xfId="10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2" fillId="2" borderId="7" xfId="10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176" fontId="18" fillId="2" borderId="8" xfId="0" applyNumberFormat="1" applyFont="1" applyFill="1" applyBorder="1" applyAlignment="1">
      <alignment horizontal="center" vertical="center" wrapText="1"/>
    </xf>
    <xf numFmtId="176" fontId="18" fillId="2" borderId="9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left" vertical="center"/>
    </xf>
    <xf numFmtId="185" fontId="10" fillId="4" borderId="8" xfId="101" applyNumberFormat="1" applyFont="1" applyFill="1" applyBorder="1" applyAlignment="1">
      <alignment vertical="center"/>
    </xf>
    <xf numFmtId="179" fontId="49" fillId="2" borderId="8" xfId="11" applyNumberFormat="1" applyFont="1" applyFill="1" applyBorder="1" applyAlignment="1">
      <alignment vertical="center"/>
    </xf>
    <xf numFmtId="179" fontId="49" fillId="2" borderId="9" xfId="1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185" fontId="9" fillId="2" borderId="8" xfId="101" applyNumberFormat="1" applyFont="1" applyFill="1" applyBorder="1" applyAlignment="1">
      <alignment vertical="center"/>
    </xf>
    <xf numFmtId="185" fontId="9" fillId="4" borderId="8" xfId="101" applyNumberFormat="1" applyFont="1" applyFill="1" applyBorder="1" applyAlignment="1">
      <alignment vertical="center"/>
    </xf>
    <xf numFmtId="179" fontId="24" fillId="2" borderId="8" xfId="11" applyNumberFormat="1" applyFont="1" applyFill="1" applyBorder="1" applyAlignment="1">
      <alignment vertical="center"/>
    </xf>
    <xf numFmtId="179" fontId="24" fillId="2" borderId="9" xfId="1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 indent="1"/>
    </xf>
    <xf numFmtId="3" fontId="9" fillId="2" borderId="8" xfId="16" applyNumberFormat="1" applyFont="1" applyFill="1" applyBorder="1" applyAlignment="1">
      <alignment horizontal="right" vertical="center"/>
    </xf>
    <xf numFmtId="177" fontId="9" fillId="4" borderId="8" xfId="16" applyNumberFormat="1" applyFont="1" applyFill="1" applyBorder="1" applyAlignment="1">
      <alignment horizontal="right" vertical="center"/>
    </xf>
    <xf numFmtId="3" fontId="9" fillId="4" borderId="8" xfId="16" applyNumberFormat="1" applyFont="1" applyFill="1" applyBorder="1" applyAlignment="1">
      <alignment horizontal="right" vertical="center"/>
    </xf>
    <xf numFmtId="188" fontId="9" fillId="2" borderId="8" xfId="149" applyNumberFormat="1" applyFont="1" applyFill="1" applyBorder="1" applyAlignment="1">
      <alignment horizontal="right" vertical="center"/>
    </xf>
    <xf numFmtId="188" fontId="9" fillId="4" borderId="8" xfId="149" applyNumberFormat="1" applyFont="1" applyFill="1" applyBorder="1" applyAlignment="1">
      <alignment horizontal="right" vertical="center"/>
    </xf>
    <xf numFmtId="3" fontId="9" fillId="2" borderId="8" xfId="147" applyNumberFormat="1" applyFont="1" applyFill="1" applyBorder="1">
      <alignment vertical="center"/>
    </xf>
    <xf numFmtId="3" fontId="9" fillId="2" borderId="8" xfId="16" applyNumberFormat="1" applyFont="1" applyFill="1" applyBorder="1" applyAlignment="1">
      <alignment horizontal="right" vertical="center" wrapText="1"/>
    </xf>
    <xf numFmtId="0" fontId="21" fillId="2" borderId="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 indent="1"/>
    </xf>
    <xf numFmtId="3" fontId="9" fillId="2" borderId="4" xfId="147" applyNumberFormat="1" applyFont="1" applyFill="1" applyBorder="1">
      <alignment vertical="center"/>
    </xf>
    <xf numFmtId="3" fontId="9" fillId="2" borderId="4" xfId="16" applyNumberFormat="1" applyFont="1" applyFill="1" applyBorder="1" applyAlignment="1">
      <alignment horizontal="right" vertical="center"/>
    </xf>
    <xf numFmtId="177" fontId="9" fillId="4" borderId="4" xfId="16" applyNumberFormat="1" applyFont="1" applyFill="1" applyBorder="1" applyAlignment="1">
      <alignment horizontal="right" vertical="center"/>
    </xf>
    <xf numFmtId="179" fontId="24" fillId="2" borderId="4" xfId="11" applyNumberFormat="1" applyFont="1" applyFill="1" applyBorder="1" applyAlignment="1">
      <alignment vertical="center"/>
    </xf>
    <xf numFmtId="179" fontId="24" fillId="2" borderId="6" xfId="11" applyNumberFormat="1" applyFont="1" applyFill="1" applyBorder="1" applyAlignment="1">
      <alignment vertical="center"/>
    </xf>
    <xf numFmtId="0" fontId="3" fillId="2" borderId="0" xfId="101" applyFont="1" applyFill="1" applyAlignment="1">
      <alignment horizontal="right" vertical="center"/>
    </xf>
    <xf numFmtId="0" fontId="54" fillId="4" borderId="0" xfId="101" applyFont="1" applyFill="1">
      <alignment vertical="center"/>
    </xf>
    <xf numFmtId="0" fontId="43" fillId="4" borderId="0" xfId="101" applyFont="1" applyFill="1">
      <alignment vertical="center"/>
    </xf>
    <xf numFmtId="176" fontId="43" fillId="2" borderId="0" xfId="16" applyNumberFormat="1" applyFont="1" applyFill="1">
      <alignment vertical="center"/>
    </xf>
  </cellXfs>
  <cellStyles count="172">
    <cellStyle name="常规" xfId="0" builtinId="0"/>
    <cellStyle name="货币[0]" xfId="1" builtinId="7"/>
    <cellStyle name="20% - 强调文字颜色 1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常规 3 4 3" xfId="8"/>
    <cellStyle name="40% - 强调文字颜色 3" xfId="9" builtinId="39"/>
    <cellStyle name="计算 2" xfId="10"/>
    <cellStyle name="千位分隔" xfId="11" builtinId="3"/>
    <cellStyle name="常规 2_财政工作报告（修改版）" xfId="12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标题 4" xfId="20" builtinId="19"/>
    <cellStyle name="百分比 7" xfId="21"/>
    <cellStyle name="60% - 强调文字颜色 2" xfId="22" builtinId="36"/>
    <cellStyle name="警告文本" xfId="23" builtinId="11"/>
    <cellStyle name="标题" xfId="24" builtinId="15"/>
    <cellStyle name="解释性文本" xfId="25" builtinId="53"/>
    <cellStyle name="标题 1" xfId="26" builtinId="16"/>
    <cellStyle name="百分比 4" xfId="27"/>
    <cellStyle name="标题 2" xfId="28" builtinId="17"/>
    <cellStyle name="百分比 5" xfId="29"/>
    <cellStyle name="标题 3" xfId="30" builtinId="18"/>
    <cellStyle name="百分比 6" xfId="31"/>
    <cellStyle name="60% - 强调文字颜色 1" xfId="32" builtin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强调文字颜色 2" xfId="39" builtinId="33"/>
    <cellStyle name="链接单元格" xfId="40" builtinId="24"/>
    <cellStyle name="40% - 强调文字颜色 1 2" xfId="41"/>
    <cellStyle name="汇总" xfId="42" builtinId="25"/>
    <cellStyle name="好" xfId="43" builtinId="26"/>
    <cellStyle name="40% - 强调文字颜色 2 2" xfId="44"/>
    <cellStyle name="适中" xfId="45" builtinId="28"/>
    <cellStyle name="20% - 强调文字颜色 5" xfId="46" builtinId="46"/>
    <cellStyle name="强调文字颜色 1" xfId="47" builtinId="29"/>
    <cellStyle name="40% - 强调文字颜色 5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千位分隔[0] 2" xfId="55"/>
    <cellStyle name="千位分隔[0] 3" xfId="56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40% - 强调文字颜色 6 2" xfId="67"/>
    <cellStyle name="?鹎%U龡&amp;H齲_x0001_C铣_x0014__x0007__x0001__x0001_" xfId="68"/>
    <cellStyle name="20% - 强调文字颜色 2 2" xfId="69"/>
    <cellStyle name="20% - 强调文字颜色 3 2" xfId="70"/>
    <cellStyle name="常规_2007人代会数据 2" xfId="71"/>
    <cellStyle name="常规 3" xfId="72"/>
    <cellStyle name="20% - 强调文字颜色 4 2" xfId="73"/>
    <cellStyle name="20% - 强调文字颜色 5 2" xfId="74"/>
    <cellStyle name="千位分隔 2 3 2 2 2" xfId="75"/>
    <cellStyle name="20% - 强调文字颜色 6 2" xfId="76"/>
    <cellStyle name="40% - 强调文字颜色 3 2" xfId="77"/>
    <cellStyle name="60% - 强调文字颜色 1 2" xfId="78"/>
    <cellStyle name="常规 5" xfId="79"/>
    <cellStyle name="60% - 强调文字颜色 2 2" xfId="80"/>
    <cellStyle name="60% - 强调文字颜色 3 2" xfId="81"/>
    <cellStyle name="60% - 强调文字颜色 4 2" xfId="82"/>
    <cellStyle name="60% - 强调文字颜色 5 2" xfId="83"/>
    <cellStyle name="60% - 强调文字颜色 6 2" xfId="84"/>
    <cellStyle name="百分比 2" xfId="85"/>
    <cellStyle name="百分比 2 2" xfId="86"/>
    <cellStyle name="百分比 2 2 2" xfId="87"/>
    <cellStyle name="百分比 3" xfId="88"/>
    <cellStyle name="标题 1 2" xfId="89"/>
    <cellStyle name="标题 2 2" xfId="90"/>
    <cellStyle name="标题 3 2" xfId="91"/>
    <cellStyle name="千位分隔 3" xfId="92"/>
    <cellStyle name="标题 4 2" xfId="93"/>
    <cellStyle name="标题 5" xfId="94"/>
    <cellStyle name="差 2" xfId="95"/>
    <cellStyle name="常规 10" xfId="96"/>
    <cellStyle name="常规 10 2" xfId="97"/>
    <cellStyle name="常规 10 3" xfId="98"/>
    <cellStyle name="常规 10 3 2" xfId="99"/>
    <cellStyle name="常规 11" xfId="100"/>
    <cellStyle name="常规 2" xfId="101"/>
    <cellStyle name="常规 2 2" xfId="102"/>
    <cellStyle name="常规 2 2 2" xfId="103"/>
    <cellStyle name="常规 2 2 3" xfId="104"/>
    <cellStyle name="常规 2 3" xfId="105"/>
    <cellStyle name="常规 2 3 2" xfId="106"/>
    <cellStyle name="常规 2 4" xfId="107"/>
    <cellStyle name="强调文字颜色 4 2" xfId="108"/>
    <cellStyle name="千位分隔[0] 3 2" xfId="109"/>
    <cellStyle name="常规 2 5" xfId="110"/>
    <cellStyle name="千位分隔[0] 3 3" xfId="111"/>
    <cellStyle name="常规 2 6" xfId="112"/>
    <cellStyle name="千位分隔[0] 3 4" xfId="113"/>
    <cellStyle name="常规 2 7" xfId="114"/>
    <cellStyle name="千位分隔 2" xfId="115"/>
    <cellStyle name="常规 2_财政工作报告（修改版） 2" xfId="116"/>
    <cellStyle name="常规 3 2" xfId="117"/>
    <cellStyle name="常规 3 2 2" xfId="118"/>
    <cellStyle name="常规 3 2 3" xfId="119"/>
    <cellStyle name="常规 3 2 3 2" xfId="120"/>
    <cellStyle name="常规 3 3" xfId="121"/>
    <cellStyle name="常规 3 3 2" xfId="122"/>
    <cellStyle name="常规 3 3 3" xfId="123"/>
    <cellStyle name="常规 3 4" xfId="124"/>
    <cellStyle name="常规 3 4 2" xfId="125"/>
    <cellStyle name="强调文字颜色 5 2" xfId="126"/>
    <cellStyle name="常规 3 5" xfId="127"/>
    <cellStyle name="常规 3_财政工作报告（修改版）" xfId="128"/>
    <cellStyle name="常规 4" xfId="129"/>
    <cellStyle name="常规 4 2" xfId="130"/>
    <cellStyle name="常规 4 2 2" xfId="131"/>
    <cellStyle name="常规 4 3" xfId="132"/>
    <cellStyle name="注释 2" xfId="133"/>
    <cellStyle name="常规 6 2" xfId="134"/>
    <cellStyle name="常规 6 3" xfId="135"/>
    <cellStyle name="常规 7" xfId="136"/>
    <cellStyle name="常规 8" xfId="137"/>
    <cellStyle name="常规 9" xfId="138"/>
    <cellStyle name="常规 9 2" xfId="139"/>
    <cellStyle name="好 2" xfId="140"/>
    <cellStyle name="汇总 2" xfId="141"/>
    <cellStyle name="千位分隔 5" xfId="142"/>
    <cellStyle name="检查单元格 2" xfId="143"/>
    <cellStyle name="解释性文本 2" xfId="144"/>
    <cellStyle name="警告文本 2" xfId="145"/>
    <cellStyle name="链接单元格 2" xfId="146"/>
    <cellStyle name="千位分隔 2 2" xfId="147"/>
    <cellStyle name="千位分隔 2 2 2" xfId="148"/>
    <cellStyle name="千位分隔 2 4 2" xfId="149"/>
    <cellStyle name="千位分隔 2 2 2 2" xfId="150"/>
    <cellStyle name="千位分隔 2 3" xfId="151"/>
    <cellStyle name="千位分隔 2 3 2" xfId="152"/>
    <cellStyle name="千位分隔 2 3 2 2 2 2" xfId="153"/>
    <cellStyle name="千位分隔 2 3 2 2 2 2 2" xfId="154"/>
    <cellStyle name="千位分隔 2 3 2 2 2 2 2 2" xfId="155"/>
    <cellStyle name="千位分隔 2 3 2 2 2 3" xfId="156"/>
    <cellStyle name="千位分隔 2 3 2 2 2 3 2" xfId="157"/>
    <cellStyle name="千位分隔 2 3 2 2 2 3 2 2" xfId="158"/>
    <cellStyle name="千位分隔 2 3 2 2 2 4" xfId="159"/>
    <cellStyle name="千位分隔 2 3 2 2 2 4 2" xfId="160"/>
    <cellStyle name="千位分隔 2 4 2 2" xfId="161"/>
    <cellStyle name="千位分隔 2 4 2 2 2" xfId="162"/>
    <cellStyle name="千位分隔 4" xfId="163"/>
    <cellStyle name="强调文字颜色 3 2" xfId="164"/>
    <cellStyle name="千位分隔[0] 2 2" xfId="165"/>
    <cellStyle name="千位分隔[0] 2 2 2" xfId="166"/>
    <cellStyle name="千位分隔[0] 3 3 2" xfId="167"/>
    <cellStyle name="强调文字颜色 1 2" xfId="168"/>
    <cellStyle name="强调文字颜色 2 2" xfId="169"/>
    <cellStyle name="强调文字颜色 6 2" xfId="170"/>
    <cellStyle name="输入 2" xfId="171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zoomScale="85" zoomScaleNormal="85" topLeftCell="B7" workbookViewId="0">
      <selection activeCell="H21" sqref="H21"/>
    </sheetView>
  </sheetViews>
  <sheetFormatPr defaultColWidth="9" defaultRowHeight="21.95" customHeight="1"/>
  <cols>
    <col min="1" max="1" width="11.5" style="437" hidden="1" customWidth="1"/>
    <col min="2" max="2" width="29.625" style="437" customWidth="1"/>
    <col min="3" max="5" width="12.25" style="437" customWidth="1"/>
    <col min="6" max="6" width="13" style="437" hidden="1" customWidth="1"/>
    <col min="7" max="8" width="13.125" style="438" customWidth="1"/>
    <col min="9" max="9" width="9" style="437" hidden="1" customWidth="1"/>
    <col min="10" max="10" width="9" style="437" customWidth="1"/>
    <col min="11" max="11" width="15.75" style="437" customWidth="1"/>
    <col min="12" max="16384" width="9" style="437"/>
  </cols>
  <sheetData>
    <row r="1" ht="18" customHeight="1" spans="2:8">
      <c r="B1" s="29" t="s">
        <v>0</v>
      </c>
      <c r="C1" s="29"/>
      <c r="D1" s="29"/>
      <c r="E1" s="29"/>
      <c r="F1" s="29"/>
      <c r="G1" s="29"/>
      <c r="H1" s="29"/>
    </row>
    <row r="2" ht="27" spans="2:8">
      <c r="B2" s="372" t="s">
        <v>1</v>
      </c>
      <c r="C2" s="372"/>
      <c r="D2" s="372"/>
      <c r="E2" s="372"/>
      <c r="F2" s="372"/>
      <c r="G2" s="372"/>
      <c r="H2" s="372"/>
    </row>
    <row r="3" ht="14.25" spans="2:8">
      <c r="B3" s="373" t="s">
        <v>2</v>
      </c>
      <c r="C3" s="341"/>
      <c r="D3" s="341"/>
      <c r="E3" s="341"/>
      <c r="F3" s="341"/>
      <c r="G3" s="341"/>
      <c r="H3" s="341"/>
    </row>
    <row r="4" s="435" customFormat="1" ht="14.25" spans="2:9">
      <c r="B4" s="439" t="s">
        <v>3</v>
      </c>
      <c r="C4" s="12" t="s">
        <v>4</v>
      </c>
      <c r="D4" s="12" t="s">
        <v>5</v>
      </c>
      <c r="E4" s="12" t="s">
        <v>6</v>
      </c>
      <c r="F4" s="375" t="s">
        <v>7</v>
      </c>
      <c r="G4" s="440" t="s">
        <v>8</v>
      </c>
      <c r="H4" s="441" t="s">
        <v>9</v>
      </c>
      <c r="I4" s="472"/>
    </row>
    <row r="5" s="435" customFormat="1" ht="14.25" spans="2:9">
      <c r="B5" s="442"/>
      <c r="C5" s="443"/>
      <c r="D5" s="443"/>
      <c r="E5" s="443"/>
      <c r="F5" s="444"/>
      <c r="G5" s="445"/>
      <c r="H5" s="446"/>
      <c r="I5" s="472"/>
    </row>
    <row r="6" s="436" customFormat="1" ht="24" customHeight="1" spans="1:9">
      <c r="A6" s="447">
        <v>101</v>
      </c>
      <c r="B6" s="414" t="s">
        <v>10</v>
      </c>
      <c r="C6" s="415">
        <f t="shared" ref="C6:F6" si="0">C7+C23</f>
        <v>100100</v>
      </c>
      <c r="D6" s="415">
        <f t="shared" si="0"/>
        <v>130100</v>
      </c>
      <c r="E6" s="415">
        <f t="shared" si="0"/>
        <v>149712</v>
      </c>
      <c r="F6" s="448">
        <f t="shared" si="0"/>
        <v>91215</v>
      </c>
      <c r="G6" s="449">
        <f>IFERROR(E6/C6,"")*100</f>
        <v>149.562437562438</v>
      </c>
      <c r="H6" s="450">
        <f>IFERROR(E6/F6,"")*100</f>
        <v>164.130899523105</v>
      </c>
      <c r="I6" s="473">
        <f>E6/D6</f>
        <v>1.15074558032283</v>
      </c>
    </row>
    <row r="7" s="436" customFormat="1" ht="24" customHeight="1" spans="1:11">
      <c r="A7" s="447">
        <v>10101</v>
      </c>
      <c r="B7" s="451" t="s">
        <v>11</v>
      </c>
      <c r="C7" s="452">
        <f t="shared" ref="C7:F7" si="1">SUM(C8:C22)</f>
        <v>75000</v>
      </c>
      <c r="D7" s="452">
        <f t="shared" si="1"/>
        <v>75000</v>
      </c>
      <c r="E7" s="452">
        <f t="shared" si="1"/>
        <v>74410</v>
      </c>
      <c r="F7" s="453">
        <f t="shared" si="1"/>
        <v>65894</v>
      </c>
      <c r="G7" s="454">
        <f>IFERROR(E7/C7,"")*100</f>
        <v>99.2133333333333</v>
      </c>
      <c r="H7" s="455">
        <f>IFERROR(E7/F7,"")*100</f>
        <v>112.923786687711</v>
      </c>
      <c r="I7" s="473">
        <f>E7/D7</f>
        <v>0.992133333333333</v>
      </c>
      <c r="K7" s="474"/>
    </row>
    <row r="8" s="436" customFormat="1" ht="24" customHeight="1" spans="1:9">
      <c r="A8" s="447">
        <v>10103</v>
      </c>
      <c r="B8" s="456" t="s">
        <v>12</v>
      </c>
      <c r="C8" s="418">
        <v>30400</v>
      </c>
      <c r="D8" s="457">
        <v>30400</v>
      </c>
      <c r="E8" s="457">
        <v>29586</v>
      </c>
      <c r="F8" s="458">
        <v>25435</v>
      </c>
      <c r="G8" s="454">
        <f t="shared" ref="G8:G29" si="2">IFERROR(E8/C8,"")*100</f>
        <v>97.3223684210526</v>
      </c>
      <c r="H8" s="455">
        <f t="shared" ref="H8:H29" si="3">IFERROR(E8/F8,"")*100</f>
        <v>116.320031452723</v>
      </c>
      <c r="I8" s="473">
        <f t="shared" ref="I8:I28" si="4">E8/D8</f>
        <v>0.973223684210526</v>
      </c>
    </row>
    <row r="9" s="436" customFormat="1" ht="24" customHeight="1" spans="1:9">
      <c r="A9" s="447">
        <v>10104</v>
      </c>
      <c r="B9" s="456" t="s">
        <v>13</v>
      </c>
      <c r="C9" s="418">
        <v>6125</v>
      </c>
      <c r="D9" s="457">
        <v>6125</v>
      </c>
      <c r="E9" s="457">
        <v>5166</v>
      </c>
      <c r="F9" s="458">
        <v>4636</v>
      </c>
      <c r="G9" s="454">
        <f t="shared" si="2"/>
        <v>84.3428571428571</v>
      </c>
      <c r="H9" s="455">
        <f t="shared" si="3"/>
        <v>111.432269197584</v>
      </c>
      <c r="I9" s="473">
        <f t="shared" si="4"/>
        <v>0.843428571428571</v>
      </c>
    </row>
    <row r="10" s="436" customFormat="1" ht="24" customHeight="1" spans="1:9">
      <c r="A10" s="447">
        <v>10106</v>
      </c>
      <c r="B10" s="456" t="s">
        <v>14</v>
      </c>
      <c r="C10" s="418">
        <v>5700</v>
      </c>
      <c r="D10" s="457">
        <v>5700</v>
      </c>
      <c r="E10" s="457">
        <v>7769</v>
      </c>
      <c r="F10" s="458">
        <v>5514</v>
      </c>
      <c r="G10" s="454">
        <f t="shared" si="2"/>
        <v>136.298245614035</v>
      </c>
      <c r="H10" s="455">
        <f t="shared" si="3"/>
        <v>140.895901342038</v>
      </c>
      <c r="I10" s="473">
        <f t="shared" si="4"/>
        <v>1.36298245614035</v>
      </c>
    </row>
    <row r="11" s="436" customFormat="1" ht="24" customHeight="1" spans="1:9">
      <c r="A11" s="447">
        <v>10109</v>
      </c>
      <c r="B11" s="456" t="s">
        <v>15</v>
      </c>
      <c r="C11" s="418">
        <v>760</v>
      </c>
      <c r="D11" s="457">
        <v>760</v>
      </c>
      <c r="E11" s="457">
        <v>633</v>
      </c>
      <c r="F11" s="458">
        <v>640</v>
      </c>
      <c r="G11" s="454">
        <f t="shared" si="2"/>
        <v>83.2894736842105</v>
      </c>
      <c r="H11" s="455">
        <f t="shared" si="3"/>
        <v>98.90625</v>
      </c>
      <c r="I11" s="473">
        <f t="shared" si="4"/>
        <v>0.832894736842105</v>
      </c>
    </row>
    <row r="12" s="436" customFormat="1" ht="24" customHeight="1" spans="1:9">
      <c r="A12" s="447">
        <v>10110</v>
      </c>
      <c r="B12" s="456" t="s">
        <v>16</v>
      </c>
      <c r="C12" s="418">
        <v>3200</v>
      </c>
      <c r="D12" s="457">
        <v>3200</v>
      </c>
      <c r="E12" s="457">
        <v>3224</v>
      </c>
      <c r="F12" s="458">
        <v>2771</v>
      </c>
      <c r="G12" s="454">
        <f t="shared" si="2"/>
        <v>100.75</v>
      </c>
      <c r="H12" s="455">
        <f t="shared" si="3"/>
        <v>116.347888848791</v>
      </c>
      <c r="I12" s="473">
        <f t="shared" si="4"/>
        <v>1.0075</v>
      </c>
    </row>
    <row r="13" s="436" customFormat="1" ht="24" customHeight="1" spans="1:9">
      <c r="A13" s="447">
        <v>10111</v>
      </c>
      <c r="B13" s="456" t="s">
        <v>17</v>
      </c>
      <c r="C13" s="418">
        <v>2548</v>
      </c>
      <c r="D13" s="457">
        <v>2548</v>
      </c>
      <c r="E13" s="457">
        <v>2599</v>
      </c>
      <c r="F13" s="458">
        <v>3348</v>
      </c>
      <c r="G13" s="454">
        <f t="shared" si="2"/>
        <v>102.001569858713</v>
      </c>
      <c r="H13" s="455">
        <f t="shared" si="3"/>
        <v>77.6284348864994</v>
      </c>
      <c r="I13" s="473">
        <f t="shared" si="4"/>
        <v>1.02001569858713</v>
      </c>
    </row>
    <row r="14" s="436" customFormat="1" ht="24" customHeight="1" spans="1:9">
      <c r="A14" s="447">
        <v>10112</v>
      </c>
      <c r="B14" s="456" t="s">
        <v>18</v>
      </c>
      <c r="C14" s="418">
        <v>650</v>
      </c>
      <c r="D14" s="457">
        <v>650</v>
      </c>
      <c r="E14" s="457">
        <v>757</v>
      </c>
      <c r="F14" s="458">
        <v>625</v>
      </c>
      <c r="G14" s="454">
        <f t="shared" si="2"/>
        <v>116.461538461538</v>
      </c>
      <c r="H14" s="455">
        <f t="shared" si="3"/>
        <v>121.12</v>
      </c>
      <c r="I14" s="473">
        <f t="shared" si="4"/>
        <v>1.16461538461538</v>
      </c>
    </row>
    <row r="15" s="436" customFormat="1" ht="24" customHeight="1" spans="1:9">
      <c r="A15" s="447">
        <v>10113</v>
      </c>
      <c r="B15" s="456" t="s">
        <v>19</v>
      </c>
      <c r="C15" s="418">
        <v>10500</v>
      </c>
      <c r="D15" s="457">
        <v>10500</v>
      </c>
      <c r="E15" s="457">
        <v>10879</v>
      </c>
      <c r="F15" s="458">
        <v>12671</v>
      </c>
      <c r="G15" s="454">
        <f t="shared" si="2"/>
        <v>103.609523809524</v>
      </c>
      <c r="H15" s="455">
        <f t="shared" si="3"/>
        <v>85.8574698129587</v>
      </c>
      <c r="I15" s="473">
        <f t="shared" si="4"/>
        <v>1.03609523809524</v>
      </c>
    </row>
    <row r="16" s="436" customFormat="1" ht="24" customHeight="1" spans="1:9">
      <c r="A16" s="447">
        <v>10118</v>
      </c>
      <c r="B16" s="456" t="s">
        <v>20</v>
      </c>
      <c r="C16" s="418">
        <v>2400</v>
      </c>
      <c r="D16" s="457">
        <v>2400</v>
      </c>
      <c r="E16" s="457">
        <v>2568</v>
      </c>
      <c r="F16" s="458">
        <v>2228</v>
      </c>
      <c r="G16" s="454">
        <f t="shared" si="2"/>
        <v>107</v>
      </c>
      <c r="H16" s="455">
        <f t="shared" si="3"/>
        <v>115.260323159785</v>
      </c>
      <c r="I16" s="473">
        <f t="shared" si="4"/>
        <v>1.07</v>
      </c>
    </row>
    <row r="17" s="436" customFormat="1" ht="24" hidden="1" customHeight="1" spans="1:9">
      <c r="A17" s="447">
        <v>10119</v>
      </c>
      <c r="B17" s="456" t="s">
        <v>21</v>
      </c>
      <c r="C17" s="418">
        <v>0</v>
      </c>
      <c r="D17" s="457">
        <v>0</v>
      </c>
      <c r="E17" s="457"/>
      <c r="F17" s="459">
        <v>0</v>
      </c>
      <c r="G17" s="454"/>
      <c r="H17" s="455"/>
      <c r="I17" s="473" t="e">
        <f t="shared" si="4"/>
        <v>#DIV/0!</v>
      </c>
    </row>
    <row r="18" s="436" customFormat="1" ht="24" customHeight="1" spans="1:9">
      <c r="A18" s="447">
        <v>10120</v>
      </c>
      <c r="B18" s="456" t="s">
        <v>22</v>
      </c>
      <c r="C18" s="418">
        <v>1200</v>
      </c>
      <c r="D18" s="457">
        <v>1200</v>
      </c>
      <c r="E18" s="457">
        <v>1511</v>
      </c>
      <c r="F18" s="458">
        <v>1778</v>
      </c>
      <c r="G18" s="454">
        <f t="shared" si="2"/>
        <v>125.916666666667</v>
      </c>
      <c r="H18" s="455">
        <f t="shared" si="3"/>
        <v>84.9831271091114</v>
      </c>
      <c r="I18" s="473">
        <f t="shared" si="4"/>
        <v>1.25916666666667</v>
      </c>
    </row>
    <row r="19" s="436" customFormat="1" ht="24" customHeight="1" spans="1:9">
      <c r="A19" s="447">
        <v>10199</v>
      </c>
      <c r="B19" s="456" t="s">
        <v>23</v>
      </c>
      <c r="C19" s="418">
        <v>8300</v>
      </c>
      <c r="D19" s="457">
        <v>8300</v>
      </c>
      <c r="E19" s="457">
        <v>5873</v>
      </c>
      <c r="F19" s="458">
        <v>3851</v>
      </c>
      <c r="G19" s="454">
        <f t="shared" si="2"/>
        <v>70.7590361445783</v>
      </c>
      <c r="H19" s="455">
        <f t="shared" si="3"/>
        <v>152.505842638276</v>
      </c>
      <c r="I19" s="473">
        <f t="shared" si="4"/>
        <v>0.707590361445783</v>
      </c>
    </row>
    <row r="20" s="436" customFormat="1" ht="24" customHeight="1" spans="1:9">
      <c r="A20" s="447">
        <v>103</v>
      </c>
      <c r="B20" s="456" t="s">
        <v>24</v>
      </c>
      <c r="C20" s="418">
        <v>3100</v>
      </c>
      <c r="D20" s="457">
        <v>3100</v>
      </c>
      <c r="E20" s="457">
        <v>3637</v>
      </c>
      <c r="F20" s="458">
        <v>2282</v>
      </c>
      <c r="G20" s="454">
        <f t="shared" si="2"/>
        <v>117.322580645161</v>
      </c>
      <c r="H20" s="455">
        <f t="shared" si="3"/>
        <v>159.377738825592</v>
      </c>
      <c r="I20" s="473">
        <f t="shared" si="4"/>
        <v>1.17322580645161</v>
      </c>
    </row>
    <row r="21" s="436" customFormat="1" ht="24" customHeight="1" spans="1:9">
      <c r="A21" s="447">
        <v>10302</v>
      </c>
      <c r="B21" s="456" t="s">
        <v>25</v>
      </c>
      <c r="C21" s="418">
        <v>117</v>
      </c>
      <c r="D21" s="457">
        <v>117</v>
      </c>
      <c r="E21" s="457">
        <v>175</v>
      </c>
      <c r="F21" s="458">
        <v>115</v>
      </c>
      <c r="G21" s="454">
        <f t="shared" si="2"/>
        <v>149.57264957265</v>
      </c>
      <c r="H21" s="455">
        <f t="shared" si="3"/>
        <v>152.173913043478</v>
      </c>
      <c r="I21" s="473">
        <f t="shared" si="4"/>
        <v>1.4957264957265</v>
      </c>
    </row>
    <row r="22" s="436" customFormat="1" ht="24" customHeight="1" spans="1:9">
      <c r="A22" s="447">
        <v>10304</v>
      </c>
      <c r="B22" s="456" t="s">
        <v>26</v>
      </c>
      <c r="C22" s="418">
        <v>0</v>
      </c>
      <c r="D22" s="457">
        <v>0</v>
      </c>
      <c r="E22" s="457">
        <v>33</v>
      </c>
      <c r="F22" s="458">
        <v>0</v>
      </c>
      <c r="G22" s="454"/>
      <c r="H22" s="455"/>
      <c r="I22" s="473" t="e">
        <f t="shared" si="4"/>
        <v>#DIV/0!</v>
      </c>
    </row>
    <row r="23" s="436" customFormat="1" ht="24" customHeight="1" spans="1:9">
      <c r="A23" s="447">
        <v>10305</v>
      </c>
      <c r="B23" s="451" t="s">
        <v>27</v>
      </c>
      <c r="C23" s="460">
        <f>SUM(C24:C29)</f>
        <v>25100</v>
      </c>
      <c r="D23" s="460">
        <f>SUM(D24:D29)</f>
        <v>55100</v>
      </c>
      <c r="E23" s="460">
        <f>SUM(E24:E29)</f>
        <v>75302</v>
      </c>
      <c r="F23" s="461">
        <f>SUM(F24:F29)</f>
        <v>25321</v>
      </c>
      <c r="G23" s="454">
        <f t="shared" si="2"/>
        <v>300.00796812749</v>
      </c>
      <c r="H23" s="455">
        <f t="shared" si="3"/>
        <v>297.389518581415</v>
      </c>
      <c r="I23" s="473">
        <f t="shared" si="4"/>
        <v>1.36664246823956</v>
      </c>
    </row>
    <row r="24" s="436" customFormat="1" ht="24" customHeight="1" spans="1:9">
      <c r="A24" s="447">
        <v>10307</v>
      </c>
      <c r="B24" s="456" t="s">
        <v>28</v>
      </c>
      <c r="C24" s="462">
        <v>13488</v>
      </c>
      <c r="D24" s="463">
        <v>8788</v>
      </c>
      <c r="E24" s="457">
        <v>8096</v>
      </c>
      <c r="F24" s="458">
        <v>5611</v>
      </c>
      <c r="G24" s="454">
        <f t="shared" si="2"/>
        <v>60.0237247924081</v>
      </c>
      <c r="H24" s="455">
        <f t="shared" si="3"/>
        <v>144.288005703083</v>
      </c>
      <c r="I24" s="473">
        <f t="shared" si="4"/>
        <v>0.921256258534365</v>
      </c>
    </row>
    <row r="25" s="436" customFormat="1" ht="24" customHeight="1" spans="1:9">
      <c r="A25" s="447"/>
      <c r="B25" s="456" t="s">
        <v>29</v>
      </c>
      <c r="C25" s="462">
        <v>3602</v>
      </c>
      <c r="D25" s="457">
        <v>1000</v>
      </c>
      <c r="E25" s="457">
        <v>1506</v>
      </c>
      <c r="F25" s="458">
        <v>2418</v>
      </c>
      <c r="G25" s="454">
        <f t="shared" si="2"/>
        <v>41.8101054969461</v>
      </c>
      <c r="H25" s="455">
        <f t="shared" si="3"/>
        <v>62.2828784119107</v>
      </c>
      <c r="I25" s="473">
        <f t="shared" si="4"/>
        <v>1.506</v>
      </c>
    </row>
    <row r="26" s="436" customFormat="1" ht="24" customHeight="1" spans="1:9">
      <c r="A26" s="447">
        <v>10399</v>
      </c>
      <c r="B26" s="456" t="s">
        <v>30</v>
      </c>
      <c r="C26" s="462">
        <v>4064</v>
      </c>
      <c r="D26" s="457">
        <v>2200</v>
      </c>
      <c r="E26" s="457">
        <v>2361</v>
      </c>
      <c r="F26" s="458">
        <v>4688</v>
      </c>
      <c r="G26" s="454">
        <f t="shared" si="2"/>
        <v>58.0954724409449</v>
      </c>
      <c r="H26" s="455">
        <f t="shared" si="3"/>
        <v>50.3626279863481</v>
      </c>
      <c r="I26" s="473">
        <f t="shared" si="4"/>
        <v>1.07318181818182</v>
      </c>
    </row>
    <row r="27" s="436" customFormat="1" ht="24" hidden="1" customHeight="1" spans="1:9">
      <c r="A27" s="464"/>
      <c r="B27" s="456" t="s">
        <v>31</v>
      </c>
      <c r="C27" s="462"/>
      <c r="D27" s="457"/>
      <c r="E27" s="457"/>
      <c r="F27" s="458"/>
      <c r="G27" s="454"/>
      <c r="H27" s="455" t="e">
        <f t="shared" si="3"/>
        <v>#VALUE!</v>
      </c>
      <c r="I27" s="473" t="e">
        <f t="shared" si="4"/>
        <v>#DIV/0!</v>
      </c>
    </row>
    <row r="28" ht="24" customHeight="1" spans="2:9">
      <c r="B28" s="456" t="s">
        <v>32</v>
      </c>
      <c r="C28" s="462">
        <v>2120</v>
      </c>
      <c r="D28" s="457">
        <v>33200</v>
      </c>
      <c r="E28" s="457">
        <v>53777</v>
      </c>
      <c r="F28" s="458">
        <v>5189</v>
      </c>
      <c r="G28" s="454">
        <f t="shared" si="2"/>
        <v>2536.65094339623</v>
      </c>
      <c r="H28" s="455">
        <f t="shared" si="3"/>
        <v>1036.36538832145</v>
      </c>
      <c r="I28" s="473">
        <f t="shared" si="4"/>
        <v>1.61978915662651</v>
      </c>
    </row>
    <row r="29" ht="24" customHeight="1" spans="2:9">
      <c r="B29" s="465" t="s">
        <v>33</v>
      </c>
      <c r="C29" s="466">
        <v>1826</v>
      </c>
      <c r="D29" s="467">
        <v>9912</v>
      </c>
      <c r="E29" s="467">
        <v>9562</v>
      </c>
      <c r="F29" s="468">
        <v>7415</v>
      </c>
      <c r="G29" s="469">
        <f t="shared" si="2"/>
        <v>523.658269441402</v>
      </c>
      <c r="H29" s="470">
        <f t="shared" si="3"/>
        <v>128.954821308159</v>
      </c>
      <c r="I29" s="473" t="e">
        <f>#REF!/D29</f>
        <v>#REF!</v>
      </c>
    </row>
    <row r="30" customHeight="1" spans="6:6">
      <c r="F30" s="471"/>
    </row>
  </sheetData>
  <mergeCells count="10">
    <mergeCell ref="B1:H1"/>
    <mergeCell ref="B2:H2"/>
    <mergeCell ref="B3:H3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984251968503937" bottom="0.393700787401575" header="0.31496062992126" footer="0.31496062992126"/>
  <pageSetup paperSize="9" firstPageNumber="16" orientation="portrait" blackAndWhite="1" useFirstPageNumber="1"/>
  <headerFooter differentOddEven="1">
    <oddFooter>&amp;L- &amp;P -</oddFooter>
    <evenFooter>&amp;R&amp;"仿宋_GB2312,常规"&amp;12--&amp;P--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9"/>
  <sheetViews>
    <sheetView workbookViewId="0">
      <pane ySplit="4" topLeftCell="A62" activePane="bottomLeft" state="frozen"/>
      <selection/>
      <selection pane="bottomLeft" activeCell="F4" sqref="A$1:N$1048576"/>
    </sheetView>
  </sheetViews>
  <sheetFormatPr defaultColWidth="9" defaultRowHeight="15.75"/>
  <cols>
    <col min="1" max="1" width="30" style="116" customWidth="1"/>
    <col min="2" max="4" width="9.25" style="117" customWidth="1"/>
    <col min="5" max="5" width="8.875" style="117" hidden="1" customWidth="1"/>
    <col min="6" max="6" width="12.5" style="117" customWidth="1"/>
    <col min="7" max="7" width="9.25" style="117" customWidth="1"/>
    <col min="8" max="8" width="35.75" style="118" customWidth="1"/>
    <col min="9" max="9" width="9" style="119" customWidth="1"/>
    <col min="10" max="11" width="10.75" style="119" customWidth="1"/>
    <col min="12" max="12" width="9" style="119" hidden="1" customWidth="1"/>
    <col min="13" max="13" width="9.25" style="119" customWidth="1"/>
    <col min="14" max="14" width="10.375" style="119" customWidth="1"/>
    <col min="15" max="16384" width="9" style="119"/>
  </cols>
  <sheetData>
    <row r="1" ht="18" customHeight="1" spans="1:14">
      <c r="A1" s="120" t="s">
        <v>1373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="111" customFormat="1" ht="27" customHeight="1" spans="1:14">
      <c r="A2" s="121" t="s">
        <v>1374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customHeight="1" spans="1:14">
      <c r="A3" s="122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="112" customFormat="1" ht="54.95" customHeight="1" spans="1:14">
      <c r="A4" s="123" t="s">
        <v>1375</v>
      </c>
      <c r="B4" s="124" t="s">
        <v>4</v>
      </c>
      <c r="C4" s="125" t="s">
        <v>1376</v>
      </c>
      <c r="D4" s="124" t="s">
        <v>6</v>
      </c>
      <c r="E4" s="126" t="s">
        <v>1377</v>
      </c>
      <c r="F4" s="124" t="s">
        <v>8</v>
      </c>
      <c r="G4" s="124" t="s">
        <v>9</v>
      </c>
      <c r="H4" s="124" t="s">
        <v>133</v>
      </c>
      <c r="I4" s="124" t="s">
        <v>4</v>
      </c>
      <c r="J4" s="154" t="s">
        <v>36</v>
      </c>
      <c r="K4" s="124" t="s">
        <v>6</v>
      </c>
      <c r="L4" s="155" t="s">
        <v>1378</v>
      </c>
      <c r="M4" s="124" t="s">
        <v>8</v>
      </c>
      <c r="N4" s="156" t="s">
        <v>9</v>
      </c>
    </row>
    <row r="5" s="113" customFormat="1" ht="17.25" customHeight="1" spans="1:14">
      <c r="A5" s="127" t="s">
        <v>1379</v>
      </c>
      <c r="B5" s="53">
        <f>B6+B75</f>
        <v>116328</v>
      </c>
      <c r="C5" s="53">
        <f>C6+C75</f>
        <v>318831</v>
      </c>
      <c r="D5" s="53">
        <f t="shared" ref="D5:L5" si="0">D6+D75</f>
        <v>323460</v>
      </c>
      <c r="E5" s="128">
        <f t="shared" si="0"/>
        <v>191599</v>
      </c>
      <c r="F5" s="129">
        <f t="shared" ref="F5:F14" si="1">IFERROR(D5/B5,"")*100</f>
        <v>278.058592944089</v>
      </c>
      <c r="G5" s="129">
        <f>IFERROR(D5/E5,"")*100</f>
        <v>168.821340403656</v>
      </c>
      <c r="H5" s="130" t="s">
        <v>1379</v>
      </c>
      <c r="I5" s="157">
        <f>I6+I75</f>
        <v>116328</v>
      </c>
      <c r="J5" s="158">
        <f t="shared" si="0"/>
        <v>318831</v>
      </c>
      <c r="K5" s="157">
        <f t="shared" si="0"/>
        <v>323460</v>
      </c>
      <c r="L5" s="159">
        <f t="shared" si="0"/>
        <v>191599</v>
      </c>
      <c r="M5" s="129">
        <f t="shared" ref="M5:M32" si="2">IFERROR(K5/I5,"")*100</f>
        <v>278.058592944089</v>
      </c>
      <c r="N5" s="160">
        <f>IFERROR(K5/L5,"")*100</f>
        <v>168.821340403656</v>
      </c>
    </row>
    <row r="6" s="113" customFormat="1" customHeight="1" spans="1:14">
      <c r="A6" s="131" t="s">
        <v>1380</v>
      </c>
      <c r="B6" s="132">
        <f>SUM(B7:B15)</f>
        <v>112285</v>
      </c>
      <c r="C6" s="132">
        <f>SUM(C7:C14)</f>
        <v>66449</v>
      </c>
      <c r="D6" s="132">
        <f>SUM(D7:D14)</f>
        <v>59055</v>
      </c>
      <c r="E6" s="128">
        <f>SUM(E7:E14)</f>
        <v>34090</v>
      </c>
      <c r="F6" s="129">
        <f t="shared" si="1"/>
        <v>52.5938460168322</v>
      </c>
      <c r="G6" s="129">
        <f>IFERROR(D6/E6,"")*100</f>
        <v>173.232619536521</v>
      </c>
      <c r="H6" s="133" t="s">
        <v>1381</v>
      </c>
      <c r="I6" s="132">
        <f t="shared" ref="I6:L6" si="3">I7+I14+I38+I43+I46+I60+I66+I67</f>
        <v>28728</v>
      </c>
      <c r="J6" s="132">
        <f t="shared" si="3"/>
        <v>131731</v>
      </c>
      <c r="K6" s="132">
        <f t="shared" si="3"/>
        <v>92777</v>
      </c>
      <c r="L6" s="128">
        <f t="shared" si="3"/>
        <v>183395</v>
      </c>
      <c r="M6" s="129">
        <f t="shared" si="2"/>
        <v>322.949735449735</v>
      </c>
      <c r="N6" s="160">
        <f t="shared" ref="N6:N61" si="4">IFERROR(K6/L6,"")*100</f>
        <v>50.5886201913902</v>
      </c>
    </row>
    <row r="7" s="114" customFormat="1" customHeight="1" spans="1:14">
      <c r="A7" s="134" t="s">
        <v>1382</v>
      </c>
      <c r="B7" s="135"/>
      <c r="C7" s="135"/>
      <c r="D7" s="135"/>
      <c r="E7" s="136"/>
      <c r="F7" s="137"/>
      <c r="G7" s="137"/>
      <c r="H7" s="138" t="s">
        <v>1383</v>
      </c>
      <c r="I7" s="152">
        <f t="shared" ref="I7:L7" si="5">I8+I12</f>
        <v>1222</v>
      </c>
      <c r="J7" s="152">
        <f t="shared" si="5"/>
        <v>1222</v>
      </c>
      <c r="K7" s="152">
        <f t="shared" si="5"/>
        <v>759</v>
      </c>
      <c r="L7" s="161">
        <f t="shared" si="5"/>
        <v>1342</v>
      </c>
      <c r="M7" s="137">
        <f t="shared" si="2"/>
        <v>62.1112929623568</v>
      </c>
      <c r="N7" s="162">
        <f t="shared" si="4"/>
        <v>56.5573770491803</v>
      </c>
    </row>
    <row r="8" s="114" customFormat="1" customHeight="1" spans="1:14">
      <c r="A8" s="139" t="s">
        <v>1384</v>
      </c>
      <c r="B8" s="135"/>
      <c r="C8" s="135"/>
      <c r="D8" s="135"/>
      <c r="E8" s="136"/>
      <c r="F8" s="137"/>
      <c r="G8" s="137"/>
      <c r="H8" s="140" t="s">
        <v>1385</v>
      </c>
      <c r="I8" s="163">
        <v>1186</v>
      </c>
      <c r="J8" s="164">
        <v>1186</v>
      </c>
      <c r="K8" s="141">
        <v>757</v>
      </c>
      <c r="L8" s="161">
        <v>1306</v>
      </c>
      <c r="M8" s="137">
        <f t="shared" si="2"/>
        <v>63.8279932546374</v>
      </c>
      <c r="N8" s="162">
        <f t="shared" si="4"/>
        <v>57.9632465543645</v>
      </c>
    </row>
    <row r="9" s="114" customFormat="1" customHeight="1" spans="1:14">
      <c r="A9" s="139" t="s">
        <v>1386</v>
      </c>
      <c r="B9" s="135">
        <v>5040</v>
      </c>
      <c r="C9" s="141">
        <v>2940</v>
      </c>
      <c r="D9" s="141">
        <v>2025</v>
      </c>
      <c r="E9" s="136">
        <v>1039</v>
      </c>
      <c r="F9" s="137">
        <f t="shared" si="1"/>
        <v>40.1785714285714</v>
      </c>
      <c r="G9" s="137">
        <f t="shared" ref="G9:G11" si="6">IFERROR(D9/E9,"")*100</f>
        <v>194.898941289702</v>
      </c>
      <c r="H9" s="140" t="s">
        <v>1387</v>
      </c>
      <c r="I9" s="163">
        <v>1176</v>
      </c>
      <c r="J9" s="164">
        <v>1176</v>
      </c>
      <c r="K9" s="163">
        <v>757</v>
      </c>
      <c r="L9" s="165">
        <v>1176</v>
      </c>
      <c r="M9" s="137">
        <f t="shared" si="2"/>
        <v>64.3707482993197</v>
      </c>
      <c r="N9" s="162">
        <f t="shared" si="4"/>
        <v>64.3707482993197</v>
      </c>
    </row>
    <row r="10" s="114" customFormat="1" customHeight="1" spans="1:14">
      <c r="A10" s="139" t="s">
        <v>1388</v>
      </c>
      <c r="B10" s="135">
        <v>180</v>
      </c>
      <c r="C10" s="141">
        <v>180</v>
      </c>
      <c r="D10" s="141">
        <v>48</v>
      </c>
      <c r="E10" s="136">
        <v>43</v>
      </c>
      <c r="F10" s="137">
        <f t="shared" si="1"/>
        <v>26.6666666666667</v>
      </c>
      <c r="G10" s="137">
        <f t="shared" si="6"/>
        <v>111.627906976744</v>
      </c>
      <c r="H10" s="140" t="s">
        <v>1389</v>
      </c>
      <c r="I10" s="163">
        <v>10</v>
      </c>
      <c r="J10" s="164">
        <v>10</v>
      </c>
      <c r="K10" s="163"/>
      <c r="L10" s="165">
        <v>130</v>
      </c>
      <c r="M10" s="137">
        <f t="shared" si="2"/>
        <v>0</v>
      </c>
      <c r="N10" s="162">
        <f t="shared" si="4"/>
        <v>0</v>
      </c>
    </row>
    <row r="11" s="114" customFormat="1" customHeight="1" spans="1:14">
      <c r="A11" s="139" t="s">
        <v>1390</v>
      </c>
      <c r="B11" s="135">
        <v>102600</v>
      </c>
      <c r="C11" s="141">
        <v>58708</v>
      </c>
      <c r="D11" s="141">
        <v>52361</v>
      </c>
      <c r="E11" s="136">
        <v>28911</v>
      </c>
      <c r="F11" s="137">
        <f t="shared" si="1"/>
        <v>51.0341130604289</v>
      </c>
      <c r="G11" s="137">
        <f t="shared" si="6"/>
        <v>181.110995814742</v>
      </c>
      <c r="H11" s="142" t="s">
        <v>1391</v>
      </c>
      <c r="I11" s="166"/>
      <c r="J11" s="166"/>
      <c r="K11" s="163"/>
      <c r="L11" s="165"/>
      <c r="M11" s="137"/>
      <c r="N11" s="162"/>
    </row>
    <row r="12" s="114" customFormat="1" customHeight="1" spans="1:14">
      <c r="A12" s="139" t="s">
        <v>1392</v>
      </c>
      <c r="B12" s="135"/>
      <c r="C12" s="135"/>
      <c r="D12" s="141"/>
      <c r="E12" s="136"/>
      <c r="F12" s="137"/>
      <c r="G12" s="137"/>
      <c r="H12" s="140" t="s">
        <v>1393</v>
      </c>
      <c r="I12" s="163">
        <v>36</v>
      </c>
      <c r="J12" s="164">
        <v>36</v>
      </c>
      <c r="K12" s="163">
        <v>2</v>
      </c>
      <c r="L12" s="165">
        <v>36</v>
      </c>
      <c r="M12" s="137">
        <f t="shared" si="2"/>
        <v>5.55555555555556</v>
      </c>
      <c r="N12" s="162">
        <f t="shared" si="4"/>
        <v>5.55555555555556</v>
      </c>
    </row>
    <row r="13" s="114" customFormat="1" customHeight="1" spans="1:14">
      <c r="A13" s="139" t="s">
        <v>1394</v>
      </c>
      <c r="B13" s="135"/>
      <c r="C13" s="135"/>
      <c r="D13" s="141"/>
      <c r="E13" s="136"/>
      <c r="F13" s="137"/>
      <c r="G13" s="137"/>
      <c r="H13" s="140" t="s">
        <v>1389</v>
      </c>
      <c r="I13" s="163">
        <v>36</v>
      </c>
      <c r="J13" s="164">
        <v>36</v>
      </c>
      <c r="K13" s="163">
        <v>2</v>
      </c>
      <c r="L13" s="165">
        <v>36</v>
      </c>
      <c r="M13" s="137">
        <f t="shared" si="2"/>
        <v>5.55555555555556</v>
      </c>
      <c r="N13" s="162">
        <f t="shared" si="4"/>
        <v>5.55555555555556</v>
      </c>
    </row>
    <row r="14" s="114" customFormat="1" customHeight="1" spans="1:14">
      <c r="A14" s="139" t="s">
        <v>1395</v>
      </c>
      <c r="B14" s="135">
        <v>4385</v>
      </c>
      <c r="C14" s="141">
        <v>4621</v>
      </c>
      <c r="D14" s="141">
        <v>4621</v>
      </c>
      <c r="E14" s="136">
        <v>4097</v>
      </c>
      <c r="F14" s="137">
        <f t="shared" si="1"/>
        <v>105.381984036488</v>
      </c>
      <c r="G14" s="137">
        <f t="shared" ref="G14" si="7">IFERROR(D14/E14,"")*100</f>
        <v>112.789846228948</v>
      </c>
      <c r="H14" s="138" t="s">
        <v>1396</v>
      </c>
      <c r="I14" s="163">
        <f t="shared" ref="I14:L14" si="8">I15+I24+I27+I28+I33+I36+I37</f>
        <v>18737</v>
      </c>
      <c r="J14" s="163">
        <f t="shared" si="8"/>
        <v>115099</v>
      </c>
      <c r="K14" s="163">
        <f t="shared" si="8"/>
        <v>81167</v>
      </c>
      <c r="L14" s="167">
        <f t="shared" si="8"/>
        <v>62760</v>
      </c>
      <c r="M14" s="137">
        <f t="shared" si="2"/>
        <v>433.191012435288</v>
      </c>
      <c r="N14" s="162">
        <f t="shared" si="4"/>
        <v>129.32919056724</v>
      </c>
    </row>
    <row r="15" s="114" customFormat="1" customHeight="1" spans="1:14">
      <c r="A15" s="139" t="s">
        <v>1397</v>
      </c>
      <c r="B15" s="143">
        <v>80</v>
      </c>
      <c r="C15" s="143"/>
      <c r="D15" s="143"/>
      <c r="E15" s="143"/>
      <c r="F15" s="144"/>
      <c r="G15" s="144"/>
      <c r="H15" s="140" t="s">
        <v>1398</v>
      </c>
      <c r="I15" s="163">
        <v>9003</v>
      </c>
      <c r="J15" s="164">
        <f>SUM(J16:J23)</f>
        <v>10448</v>
      </c>
      <c r="K15" s="163">
        <v>14399</v>
      </c>
      <c r="L15" s="168">
        <v>47951</v>
      </c>
      <c r="M15" s="137">
        <f t="shared" si="2"/>
        <v>159.935577029879</v>
      </c>
      <c r="N15" s="162">
        <f t="shared" si="4"/>
        <v>30.0285708327251</v>
      </c>
    </row>
    <row r="16" s="114" customFormat="1" customHeight="1" spans="1:14">
      <c r="A16" s="145"/>
      <c r="B16" s="143"/>
      <c r="C16" s="143"/>
      <c r="D16" s="143"/>
      <c r="E16" s="143"/>
      <c r="F16" s="144"/>
      <c r="G16" s="144"/>
      <c r="H16" s="140" t="s">
        <v>1399</v>
      </c>
      <c r="I16" s="163">
        <v>8001</v>
      </c>
      <c r="J16" s="164">
        <v>8001</v>
      </c>
      <c r="K16" s="163">
        <v>2047</v>
      </c>
      <c r="L16" s="165">
        <v>15485</v>
      </c>
      <c r="M16" s="137">
        <f t="shared" si="2"/>
        <v>25.5843019622547</v>
      </c>
      <c r="N16" s="162">
        <f t="shared" si="4"/>
        <v>13.2192444300936</v>
      </c>
    </row>
    <row r="17" s="114" customFormat="1" customHeight="1" spans="1:14">
      <c r="A17" s="146"/>
      <c r="B17" s="143"/>
      <c r="C17" s="143"/>
      <c r="D17" s="143"/>
      <c r="E17" s="143"/>
      <c r="F17" s="144"/>
      <c r="G17" s="144"/>
      <c r="H17" s="140" t="s">
        <v>1400</v>
      </c>
      <c r="I17" s="152">
        <v>680</v>
      </c>
      <c r="J17" s="152"/>
      <c r="K17" s="163"/>
      <c r="L17" s="169"/>
      <c r="M17" s="137"/>
      <c r="N17" s="162"/>
    </row>
    <row r="18" s="114" customFormat="1" customHeight="1" spans="1:14">
      <c r="A18" s="146"/>
      <c r="B18" s="147"/>
      <c r="C18" s="147"/>
      <c r="D18" s="148"/>
      <c r="E18" s="147"/>
      <c r="F18" s="144"/>
      <c r="G18" s="144"/>
      <c r="H18" s="149" t="s">
        <v>1401</v>
      </c>
      <c r="I18" s="152"/>
      <c r="J18" s="152"/>
      <c r="K18" s="163"/>
      <c r="L18" s="169"/>
      <c r="M18" s="137"/>
      <c r="N18" s="162"/>
    </row>
    <row r="19" s="114" customFormat="1" customHeight="1" spans="1:14">
      <c r="A19" s="146"/>
      <c r="B19" s="147"/>
      <c r="C19" s="147"/>
      <c r="D19" s="147"/>
      <c r="E19" s="147"/>
      <c r="F19" s="144"/>
      <c r="G19" s="144"/>
      <c r="H19" s="149" t="s">
        <v>1402</v>
      </c>
      <c r="I19" s="152"/>
      <c r="J19" s="152">
        <v>820</v>
      </c>
      <c r="K19" s="163">
        <v>10830</v>
      </c>
      <c r="L19" s="169">
        <v>1387</v>
      </c>
      <c r="M19" s="137"/>
      <c r="N19" s="162">
        <f t="shared" si="4"/>
        <v>780.821917808219</v>
      </c>
    </row>
    <row r="20" s="114" customFormat="1" customHeight="1" spans="1:14">
      <c r="A20" s="146"/>
      <c r="B20" s="147"/>
      <c r="C20" s="147"/>
      <c r="D20" s="147"/>
      <c r="E20" s="147"/>
      <c r="F20" s="144"/>
      <c r="G20" s="144"/>
      <c r="H20" s="140" t="s">
        <v>1403</v>
      </c>
      <c r="I20" s="163"/>
      <c r="J20" s="141">
        <v>680</v>
      </c>
      <c r="K20" s="163">
        <v>592</v>
      </c>
      <c r="L20" s="169">
        <v>346</v>
      </c>
      <c r="M20" s="137"/>
      <c r="N20" s="162">
        <f t="shared" si="4"/>
        <v>171.098265895954</v>
      </c>
    </row>
    <row r="21" s="114" customFormat="1" customHeight="1" spans="1:14">
      <c r="A21" s="146"/>
      <c r="B21" s="147"/>
      <c r="C21" s="147"/>
      <c r="D21" s="147"/>
      <c r="E21" s="147"/>
      <c r="F21" s="144"/>
      <c r="G21" s="144"/>
      <c r="H21" s="140" t="s">
        <v>1404</v>
      </c>
      <c r="I21" s="163"/>
      <c r="J21" s="141"/>
      <c r="K21" s="163">
        <v>0</v>
      </c>
      <c r="L21" s="169">
        <v>2597</v>
      </c>
      <c r="M21" s="137"/>
      <c r="N21" s="162">
        <f t="shared" si="4"/>
        <v>0</v>
      </c>
    </row>
    <row r="22" s="114" customFormat="1" customHeight="1" spans="1:14">
      <c r="A22" s="146"/>
      <c r="B22" s="147"/>
      <c r="C22" s="147"/>
      <c r="D22" s="147"/>
      <c r="E22" s="147"/>
      <c r="F22" s="144"/>
      <c r="G22" s="144"/>
      <c r="H22" s="149" t="s">
        <v>1405</v>
      </c>
      <c r="I22" s="152"/>
      <c r="J22" s="152">
        <v>67</v>
      </c>
      <c r="K22" s="163"/>
      <c r="L22" s="169"/>
      <c r="M22" s="137"/>
      <c r="N22" s="162"/>
    </row>
    <row r="23" s="114" customFormat="1" customHeight="1" spans="1:14">
      <c r="A23" s="146"/>
      <c r="B23" s="147"/>
      <c r="C23" s="147"/>
      <c r="D23" s="147"/>
      <c r="E23" s="147"/>
      <c r="F23" s="144"/>
      <c r="G23" s="144"/>
      <c r="H23" s="142" t="s">
        <v>1406</v>
      </c>
      <c r="I23" s="163">
        <v>322</v>
      </c>
      <c r="J23" s="141">
        <v>880</v>
      </c>
      <c r="K23" s="163">
        <v>930</v>
      </c>
      <c r="L23" s="163">
        <v>28136</v>
      </c>
      <c r="M23" s="137">
        <f t="shared" si="2"/>
        <v>288.819875776398</v>
      </c>
      <c r="N23" s="162">
        <f t="shared" si="4"/>
        <v>3.3053738982087</v>
      </c>
    </row>
    <row r="24" s="114" customFormat="1" customHeight="1" spans="1:14">
      <c r="A24" s="146"/>
      <c r="B24" s="147"/>
      <c r="C24" s="147"/>
      <c r="D24" s="147"/>
      <c r="E24" s="147"/>
      <c r="F24" s="144"/>
      <c r="G24" s="144"/>
      <c r="H24" s="140" t="s">
        <v>1407</v>
      </c>
      <c r="I24" s="163">
        <v>5040</v>
      </c>
      <c r="J24" s="141">
        <f>J25+J26</f>
        <v>2940</v>
      </c>
      <c r="K24" s="163">
        <v>2025</v>
      </c>
      <c r="L24" s="135">
        <v>1587</v>
      </c>
      <c r="M24" s="137">
        <f t="shared" si="2"/>
        <v>40.1785714285714</v>
      </c>
      <c r="N24" s="162">
        <f t="shared" si="4"/>
        <v>127.599243856333</v>
      </c>
    </row>
    <row r="25" s="114" customFormat="1" customHeight="1" spans="1:14">
      <c r="A25" s="146"/>
      <c r="B25" s="147"/>
      <c r="C25" s="147"/>
      <c r="D25" s="147"/>
      <c r="E25" s="147"/>
      <c r="F25" s="144"/>
      <c r="G25" s="144"/>
      <c r="H25" s="149" t="s">
        <v>1400</v>
      </c>
      <c r="I25" s="135"/>
      <c r="J25" s="170"/>
      <c r="K25" s="163"/>
      <c r="L25" s="171"/>
      <c r="M25" s="137"/>
      <c r="N25" s="162"/>
    </row>
    <row r="26" s="114" customFormat="1" customHeight="1" spans="1:14">
      <c r="A26" s="146"/>
      <c r="B26" s="147"/>
      <c r="C26" s="147"/>
      <c r="D26" s="147"/>
      <c r="E26" s="147"/>
      <c r="F26" s="144"/>
      <c r="G26" s="144"/>
      <c r="H26" s="140" t="s">
        <v>1408</v>
      </c>
      <c r="I26" s="163">
        <v>5040</v>
      </c>
      <c r="J26" s="141">
        <v>2940</v>
      </c>
      <c r="K26" s="163">
        <v>2025</v>
      </c>
      <c r="L26" s="171">
        <v>1587</v>
      </c>
      <c r="M26" s="137">
        <f t="shared" si="2"/>
        <v>40.1785714285714</v>
      </c>
      <c r="N26" s="162">
        <f t="shared" si="4"/>
        <v>127.599243856333</v>
      </c>
    </row>
    <row r="27" s="114" customFormat="1" customHeight="1" spans="1:14">
      <c r="A27" s="146"/>
      <c r="B27" s="147"/>
      <c r="C27" s="147"/>
      <c r="D27" s="147"/>
      <c r="E27" s="147"/>
      <c r="F27" s="144"/>
      <c r="G27" s="144"/>
      <c r="H27" s="140" t="s">
        <v>1409</v>
      </c>
      <c r="I27" s="163">
        <v>192</v>
      </c>
      <c r="J27" s="172">
        <v>12</v>
      </c>
      <c r="K27" s="163">
        <v>60</v>
      </c>
      <c r="L27" s="171">
        <v>8185</v>
      </c>
      <c r="M27" s="137">
        <f t="shared" si="2"/>
        <v>31.25</v>
      </c>
      <c r="N27" s="162">
        <f t="shared" si="4"/>
        <v>0.733048259010385</v>
      </c>
    </row>
    <row r="28" s="114" customFormat="1" customHeight="1" spans="1:14">
      <c r="A28" s="146"/>
      <c r="B28" s="147"/>
      <c r="C28" s="147"/>
      <c r="D28" s="147"/>
      <c r="E28" s="147"/>
      <c r="F28" s="144"/>
      <c r="G28" s="144"/>
      <c r="H28" s="150" t="s">
        <v>1410</v>
      </c>
      <c r="I28" s="163">
        <v>4422</v>
      </c>
      <c r="J28" s="141">
        <f>SUM(J29:J32)</f>
        <v>5367</v>
      </c>
      <c r="K28" s="163">
        <v>4658</v>
      </c>
      <c r="L28" s="163">
        <v>5010</v>
      </c>
      <c r="M28" s="137">
        <f t="shared" si="2"/>
        <v>105.336951605608</v>
      </c>
      <c r="N28" s="162">
        <f t="shared" si="4"/>
        <v>92.9740518962076</v>
      </c>
    </row>
    <row r="29" s="114" customFormat="1" customHeight="1" spans="1:14">
      <c r="A29" s="146"/>
      <c r="B29" s="147"/>
      <c r="C29" s="147"/>
      <c r="D29" s="147"/>
      <c r="E29" s="147"/>
      <c r="F29" s="144"/>
      <c r="G29" s="144"/>
      <c r="H29" s="151" t="s">
        <v>1411</v>
      </c>
      <c r="I29" s="135">
        <v>584</v>
      </c>
      <c r="J29" s="141">
        <v>1547</v>
      </c>
      <c r="K29" s="163">
        <v>579</v>
      </c>
      <c r="L29" s="163">
        <v>764</v>
      </c>
      <c r="M29" s="137">
        <f t="shared" si="2"/>
        <v>99.1438356164384</v>
      </c>
      <c r="N29" s="162">
        <f t="shared" si="4"/>
        <v>75.7853403141361</v>
      </c>
    </row>
    <row r="30" s="114" customFormat="1" customHeight="1" spans="1:14">
      <c r="A30" s="146"/>
      <c r="B30" s="147"/>
      <c r="C30" s="147"/>
      <c r="D30" s="147"/>
      <c r="E30" s="147"/>
      <c r="F30" s="144"/>
      <c r="G30" s="144"/>
      <c r="H30" s="149" t="s">
        <v>1412</v>
      </c>
      <c r="I30" s="135">
        <v>2788</v>
      </c>
      <c r="J30" s="135">
        <v>2822</v>
      </c>
      <c r="K30" s="163">
        <v>1338</v>
      </c>
      <c r="L30" s="171"/>
      <c r="M30" s="137">
        <f t="shared" si="2"/>
        <v>47.9913916786227</v>
      </c>
      <c r="N30" s="162"/>
    </row>
    <row r="31" s="114" customFormat="1" customHeight="1" spans="1:14">
      <c r="A31" s="146"/>
      <c r="B31" s="147"/>
      <c r="C31" s="147"/>
      <c r="D31" s="147"/>
      <c r="E31" s="147"/>
      <c r="F31" s="144"/>
      <c r="G31" s="144"/>
      <c r="H31" s="149" t="s">
        <v>1413</v>
      </c>
      <c r="I31" s="135"/>
      <c r="J31" s="135"/>
      <c r="K31" s="163"/>
      <c r="L31" s="171"/>
      <c r="M31" s="137"/>
      <c r="N31" s="162"/>
    </row>
    <row r="32" s="114" customFormat="1" customHeight="1" spans="1:14">
      <c r="A32" s="146"/>
      <c r="B32" s="147"/>
      <c r="C32" s="147"/>
      <c r="D32" s="147"/>
      <c r="E32" s="147"/>
      <c r="F32" s="144"/>
      <c r="G32" s="144"/>
      <c r="H32" s="149" t="s">
        <v>1414</v>
      </c>
      <c r="I32" s="163">
        <v>1050</v>
      </c>
      <c r="J32" s="141">
        <v>998</v>
      </c>
      <c r="K32" s="163">
        <v>2741</v>
      </c>
      <c r="L32" s="163">
        <v>4246</v>
      </c>
      <c r="M32" s="137">
        <f t="shared" si="2"/>
        <v>261.047619047619</v>
      </c>
      <c r="N32" s="162">
        <f t="shared" si="4"/>
        <v>64.5548751766368</v>
      </c>
    </row>
    <row r="33" s="114" customFormat="1" customHeight="1" spans="1:14">
      <c r="A33" s="146"/>
      <c r="B33" s="147"/>
      <c r="C33" s="147"/>
      <c r="D33" s="147"/>
      <c r="E33" s="147"/>
      <c r="F33" s="144"/>
      <c r="G33" s="144"/>
      <c r="H33" s="140" t="s">
        <v>1415</v>
      </c>
      <c r="I33" s="152">
        <v>80</v>
      </c>
      <c r="J33" s="141">
        <v>80</v>
      </c>
      <c r="K33" s="163">
        <v>25</v>
      </c>
      <c r="L33" s="169">
        <v>27</v>
      </c>
      <c r="M33" s="137"/>
      <c r="N33" s="162"/>
    </row>
    <row r="34" s="114" customFormat="1" customHeight="1" spans="1:14">
      <c r="A34" s="146"/>
      <c r="B34" s="147"/>
      <c r="C34" s="147"/>
      <c r="D34" s="147"/>
      <c r="E34" s="147"/>
      <c r="F34" s="144"/>
      <c r="G34" s="144"/>
      <c r="H34" s="140" t="s">
        <v>1416</v>
      </c>
      <c r="I34" s="135">
        <v>80</v>
      </c>
      <c r="J34" s="141">
        <v>80</v>
      </c>
      <c r="K34" s="163">
        <v>25</v>
      </c>
      <c r="L34" s="171">
        <v>27</v>
      </c>
      <c r="M34" s="137"/>
      <c r="N34" s="162"/>
    </row>
    <row r="35" s="114" customFormat="1" customHeight="1" spans="1:14">
      <c r="A35" s="146"/>
      <c r="B35" s="147"/>
      <c r="C35" s="147"/>
      <c r="D35" s="147"/>
      <c r="E35" s="147"/>
      <c r="F35" s="144"/>
      <c r="G35" s="144"/>
      <c r="H35" s="149" t="s">
        <v>1417</v>
      </c>
      <c r="I35" s="135"/>
      <c r="J35" s="135"/>
      <c r="K35" s="163"/>
      <c r="L35" s="171"/>
      <c r="M35" s="137"/>
      <c r="N35" s="162"/>
    </row>
    <row r="36" s="114" customFormat="1" customHeight="1" spans="1:14">
      <c r="A36" s="146"/>
      <c r="B36" s="147"/>
      <c r="C36" s="147"/>
      <c r="D36" s="147"/>
      <c r="E36" s="147"/>
      <c r="F36" s="144"/>
      <c r="G36" s="144"/>
      <c r="H36" s="149" t="s">
        <v>1418</v>
      </c>
      <c r="I36" s="135"/>
      <c r="J36" s="135"/>
      <c r="K36" s="163"/>
      <c r="L36" s="163"/>
      <c r="M36" s="137"/>
      <c r="N36" s="162"/>
    </row>
    <row r="37" s="114" customFormat="1" customHeight="1" spans="1:14">
      <c r="A37" s="146"/>
      <c r="B37" s="147"/>
      <c r="C37" s="147"/>
      <c r="D37" s="147"/>
      <c r="E37" s="147"/>
      <c r="F37" s="144"/>
      <c r="G37" s="144"/>
      <c r="H37" s="149" t="s">
        <v>1419</v>
      </c>
      <c r="I37" s="135"/>
      <c r="J37" s="135">
        <f>100000-3748</f>
        <v>96252</v>
      </c>
      <c r="K37" s="163">
        <v>60000</v>
      </c>
      <c r="L37" s="163"/>
      <c r="M37" s="137"/>
      <c r="N37" s="162"/>
    </row>
    <row r="38" s="114" customFormat="1" customHeight="1" spans="1:14">
      <c r="A38" s="146"/>
      <c r="B38" s="147"/>
      <c r="C38" s="147"/>
      <c r="D38" s="147"/>
      <c r="E38" s="147"/>
      <c r="F38" s="144"/>
      <c r="G38" s="144"/>
      <c r="H38" s="138" t="s">
        <v>1420</v>
      </c>
      <c r="I38" s="163">
        <f t="shared" ref="I38:K38" si="9">I39+I41</f>
        <v>2408</v>
      </c>
      <c r="J38" s="163">
        <f t="shared" si="9"/>
        <v>2408</v>
      </c>
      <c r="K38" s="163">
        <f t="shared" si="9"/>
        <v>1135</v>
      </c>
      <c r="L38" s="163">
        <v>2081</v>
      </c>
      <c r="M38" s="137">
        <f t="shared" ref="M38:M56" si="10">IFERROR(K38/I38,"")*100</f>
        <v>47.1345514950166</v>
      </c>
      <c r="N38" s="162">
        <f t="shared" si="4"/>
        <v>54.5410860163383</v>
      </c>
    </row>
    <row r="39" s="114" customFormat="1" customHeight="1" spans="1:14">
      <c r="A39" s="146"/>
      <c r="B39" s="147"/>
      <c r="C39" s="147"/>
      <c r="D39" s="147"/>
      <c r="E39" s="147"/>
      <c r="F39" s="144"/>
      <c r="G39" s="144"/>
      <c r="H39" s="140" t="s">
        <v>1421</v>
      </c>
      <c r="I39" s="163">
        <v>2368</v>
      </c>
      <c r="J39" s="141">
        <v>2368</v>
      </c>
      <c r="K39" s="141">
        <v>1095</v>
      </c>
      <c r="L39" s="163">
        <v>2041</v>
      </c>
      <c r="M39" s="137">
        <f t="shared" si="10"/>
        <v>46.241554054054</v>
      </c>
      <c r="N39" s="162">
        <f t="shared" si="4"/>
        <v>53.6501714845664</v>
      </c>
    </row>
    <row r="40" s="114" customFormat="1" customHeight="1" spans="1:14">
      <c r="A40" s="146"/>
      <c r="B40" s="147"/>
      <c r="C40" s="147"/>
      <c r="D40" s="147"/>
      <c r="E40" s="147"/>
      <c r="F40" s="144"/>
      <c r="G40" s="144"/>
      <c r="H40" s="140" t="s">
        <v>1389</v>
      </c>
      <c r="I40" s="163">
        <v>2368</v>
      </c>
      <c r="J40" s="141">
        <v>2368</v>
      </c>
      <c r="K40" s="141">
        <v>1095</v>
      </c>
      <c r="L40" s="163">
        <v>2041</v>
      </c>
      <c r="M40" s="137">
        <f t="shared" si="10"/>
        <v>46.241554054054</v>
      </c>
      <c r="N40" s="162">
        <f t="shared" si="4"/>
        <v>53.6501714845664</v>
      </c>
    </row>
    <row r="41" s="114" customFormat="1" customHeight="1" spans="1:14">
      <c r="A41" s="146"/>
      <c r="B41" s="147"/>
      <c r="C41" s="147"/>
      <c r="D41" s="147"/>
      <c r="E41" s="147"/>
      <c r="F41" s="144"/>
      <c r="G41" s="144"/>
      <c r="H41" s="140" t="s">
        <v>1422</v>
      </c>
      <c r="I41" s="163">
        <v>40</v>
      </c>
      <c r="J41" s="141">
        <v>40</v>
      </c>
      <c r="K41" s="141">
        <v>40</v>
      </c>
      <c r="L41" s="169">
        <v>40</v>
      </c>
      <c r="M41" s="137">
        <f t="shared" si="10"/>
        <v>100</v>
      </c>
      <c r="N41" s="162">
        <f t="shared" si="4"/>
        <v>100</v>
      </c>
    </row>
    <row r="42" s="114" customFormat="1" customHeight="1" spans="1:14">
      <c r="A42" s="146"/>
      <c r="B42" s="147"/>
      <c r="C42" s="147"/>
      <c r="D42" s="147"/>
      <c r="E42" s="147"/>
      <c r="F42" s="144"/>
      <c r="G42" s="144"/>
      <c r="H42" s="140" t="s">
        <v>1423</v>
      </c>
      <c r="I42" s="163">
        <v>40</v>
      </c>
      <c r="J42" s="141">
        <v>40</v>
      </c>
      <c r="K42" s="141">
        <v>40</v>
      </c>
      <c r="L42" s="171">
        <v>40</v>
      </c>
      <c r="M42" s="137">
        <f t="shared" si="10"/>
        <v>100</v>
      </c>
      <c r="N42" s="162">
        <f t="shared" si="4"/>
        <v>100</v>
      </c>
    </row>
    <row r="43" s="114" customFormat="1" customHeight="1" spans="1:14">
      <c r="A43" s="146"/>
      <c r="B43" s="147"/>
      <c r="C43" s="147"/>
      <c r="D43" s="147"/>
      <c r="E43" s="147"/>
      <c r="F43" s="144"/>
      <c r="G43" s="144"/>
      <c r="H43" s="138" t="s">
        <v>1424</v>
      </c>
      <c r="I43" s="163"/>
      <c r="J43" s="173"/>
      <c r="K43" s="173"/>
      <c r="L43" s="169">
        <v>106</v>
      </c>
      <c r="M43" s="137"/>
      <c r="N43" s="162">
        <f t="shared" si="4"/>
        <v>0</v>
      </c>
    </row>
    <row r="44" s="114" customFormat="1" customHeight="1" spans="1:14">
      <c r="A44" s="146"/>
      <c r="B44" s="147"/>
      <c r="C44" s="147"/>
      <c r="D44" s="147"/>
      <c r="E44" s="147"/>
      <c r="F44" s="144"/>
      <c r="G44" s="144"/>
      <c r="H44" s="140" t="s">
        <v>1425</v>
      </c>
      <c r="I44" s="163"/>
      <c r="J44" s="173"/>
      <c r="K44" s="173"/>
      <c r="L44" s="169">
        <v>106</v>
      </c>
      <c r="M44" s="137"/>
      <c r="N44" s="162">
        <f t="shared" si="4"/>
        <v>0</v>
      </c>
    </row>
    <row r="45" s="114" customFormat="1" customHeight="1" spans="1:14">
      <c r="A45" s="146"/>
      <c r="B45" s="147"/>
      <c r="C45" s="147"/>
      <c r="D45" s="147"/>
      <c r="E45" s="147"/>
      <c r="F45" s="144"/>
      <c r="G45" s="144"/>
      <c r="H45" s="140" t="s">
        <v>1426</v>
      </c>
      <c r="I45" s="163"/>
      <c r="J45" s="141"/>
      <c r="K45" s="141"/>
      <c r="L45" s="171">
        <v>106</v>
      </c>
      <c r="M45" s="137"/>
      <c r="N45" s="162">
        <f t="shared" si="4"/>
        <v>0</v>
      </c>
    </row>
    <row r="46" s="114" customFormat="1" customHeight="1" spans="1:14">
      <c r="A46" s="146"/>
      <c r="B46" s="147"/>
      <c r="C46" s="147"/>
      <c r="D46" s="147"/>
      <c r="E46" s="147"/>
      <c r="F46" s="144"/>
      <c r="G46" s="144"/>
      <c r="H46" s="138" t="s">
        <v>1427</v>
      </c>
      <c r="I46" s="163">
        <f>I47+I49+I52</f>
        <v>42</v>
      </c>
      <c r="J46" s="163">
        <f t="shared" ref="J46:L46" si="11">J47+J49+J52</f>
        <v>6683</v>
      </c>
      <c r="K46" s="163">
        <f t="shared" si="11"/>
        <v>3397</v>
      </c>
      <c r="L46" s="163">
        <f t="shared" si="11"/>
        <v>101608</v>
      </c>
      <c r="M46" s="137">
        <f t="shared" si="10"/>
        <v>8088.09523809524</v>
      </c>
      <c r="N46" s="162">
        <f t="shared" si="4"/>
        <v>3.34324068970947</v>
      </c>
    </row>
    <row r="47" s="114" customFormat="1" customHeight="1" spans="1:14">
      <c r="A47" s="146"/>
      <c r="B47" s="147"/>
      <c r="C47" s="147"/>
      <c r="D47" s="147"/>
      <c r="E47" s="147"/>
      <c r="F47" s="144"/>
      <c r="G47" s="144"/>
      <c r="H47" s="152" t="s">
        <v>1428</v>
      </c>
      <c r="I47" s="163"/>
      <c r="J47" s="141"/>
      <c r="K47" s="141"/>
      <c r="L47" s="163">
        <v>99000</v>
      </c>
      <c r="M47" s="137"/>
      <c r="N47" s="162"/>
    </row>
    <row r="48" s="114" customFormat="1" customHeight="1" spans="1:14">
      <c r="A48" s="146"/>
      <c r="B48" s="147"/>
      <c r="C48" s="147"/>
      <c r="D48" s="147"/>
      <c r="E48" s="147"/>
      <c r="F48" s="144"/>
      <c r="G48" s="144"/>
      <c r="H48" s="153" t="s">
        <v>1429</v>
      </c>
      <c r="I48" s="163"/>
      <c r="J48" s="141"/>
      <c r="K48" s="141"/>
      <c r="L48" s="163">
        <v>99000</v>
      </c>
      <c r="M48" s="137"/>
      <c r="N48" s="162"/>
    </row>
    <row r="49" s="114" customFormat="1" customHeight="1" spans="1:14">
      <c r="A49" s="146"/>
      <c r="B49" s="147"/>
      <c r="C49" s="147"/>
      <c r="D49" s="147"/>
      <c r="E49" s="147"/>
      <c r="F49" s="144"/>
      <c r="G49" s="144"/>
      <c r="H49" s="152" t="s">
        <v>1430</v>
      </c>
      <c r="I49" s="163"/>
      <c r="J49" s="141"/>
      <c r="K49" s="141"/>
      <c r="L49" s="169">
        <v>19</v>
      </c>
      <c r="M49" s="137"/>
      <c r="N49" s="162">
        <f t="shared" si="4"/>
        <v>0</v>
      </c>
    </row>
    <row r="50" s="114" customFormat="1" customHeight="1" spans="1:14">
      <c r="A50" s="146"/>
      <c r="B50" s="147"/>
      <c r="C50" s="147"/>
      <c r="D50" s="147"/>
      <c r="E50" s="147"/>
      <c r="F50" s="144"/>
      <c r="G50" s="144"/>
      <c r="H50" s="152" t="s">
        <v>1431</v>
      </c>
      <c r="I50" s="152"/>
      <c r="J50" s="141"/>
      <c r="K50" s="141"/>
      <c r="L50" s="169">
        <v>19</v>
      </c>
      <c r="M50" s="137"/>
      <c r="N50" s="162">
        <f t="shared" si="4"/>
        <v>0</v>
      </c>
    </row>
    <row r="51" s="114" customFormat="1" customHeight="1" spans="1:14">
      <c r="A51" s="146"/>
      <c r="B51" s="147"/>
      <c r="C51" s="147"/>
      <c r="D51" s="147"/>
      <c r="E51" s="147"/>
      <c r="F51" s="144"/>
      <c r="G51" s="144"/>
      <c r="H51" s="152" t="s">
        <v>1432</v>
      </c>
      <c r="I51" s="163"/>
      <c r="J51" s="141"/>
      <c r="K51" s="141"/>
      <c r="L51" s="171"/>
      <c r="M51" s="137"/>
      <c r="N51" s="162"/>
    </row>
    <row r="52" s="114" customFormat="1" customHeight="1" spans="1:14">
      <c r="A52" s="146"/>
      <c r="B52" s="147"/>
      <c r="C52" s="147"/>
      <c r="D52" s="147"/>
      <c r="E52" s="147"/>
      <c r="F52" s="144"/>
      <c r="G52" s="144"/>
      <c r="H52" s="140" t="s">
        <v>1433</v>
      </c>
      <c r="I52" s="163">
        <v>42</v>
      </c>
      <c r="J52" s="141">
        <f>SUM(J53:J59)</f>
        <v>6683</v>
      </c>
      <c r="K52" s="141">
        <v>3397</v>
      </c>
      <c r="L52" s="163">
        <v>2589</v>
      </c>
      <c r="M52" s="137">
        <f t="shared" si="10"/>
        <v>8088.09523809524</v>
      </c>
      <c r="N52" s="162">
        <f t="shared" si="4"/>
        <v>131.208960988799</v>
      </c>
    </row>
    <row r="53" s="114" customFormat="1" customHeight="1" spans="1:14">
      <c r="A53" s="146"/>
      <c r="B53" s="147"/>
      <c r="C53" s="147"/>
      <c r="D53" s="147"/>
      <c r="E53" s="147"/>
      <c r="F53" s="144"/>
      <c r="G53" s="144"/>
      <c r="H53" s="140" t="s">
        <v>1434</v>
      </c>
      <c r="I53" s="163">
        <v>3</v>
      </c>
      <c r="J53" s="141">
        <v>608</v>
      </c>
      <c r="K53" s="141">
        <v>402</v>
      </c>
      <c r="L53" s="163">
        <v>713</v>
      </c>
      <c r="M53" s="137">
        <f t="shared" si="10"/>
        <v>13400</v>
      </c>
      <c r="N53" s="162">
        <f t="shared" si="4"/>
        <v>56.3814866760168</v>
      </c>
    </row>
    <row r="54" s="114" customFormat="1" customHeight="1" spans="1:14">
      <c r="A54" s="146"/>
      <c r="B54" s="147"/>
      <c r="C54" s="147"/>
      <c r="D54" s="147"/>
      <c r="E54" s="147"/>
      <c r="F54" s="144"/>
      <c r="G54" s="144"/>
      <c r="H54" s="140" t="s">
        <v>1435</v>
      </c>
      <c r="I54" s="135"/>
      <c r="J54" s="141">
        <v>670</v>
      </c>
      <c r="K54" s="141">
        <v>264</v>
      </c>
      <c r="L54" s="163">
        <v>83</v>
      </c>
      <c r="M54" s="137"/>
      <c r="N54" s="162">
        <f t="shared" si="4"/>
        <v>318.072289156626</v>
      </c>
    </row>
    <row r="55" s="114" customFormat="1" customHeight="1" spans="1:14">
      <c r="A55" s="146"/>
      <c r="B55" s="147"/>
      <c r="C55" s="147"/>
      <c r="D55" s="147"/>
      <c r="E55" s="147"/>
      <c r="F55" s="144"/>
      <c r="G55" s="144"/>
      <c r="H55" s="140" t="s">
        <v>1436</v>
      </c>
      <c r="I55" s="135"/>
      <c r="J55" s="141">
        <v>61</v>
      </c>
      <c r="K55" s="141">
        <v>2</v>
      </c>
      <c r="L55" s="163">
        <v>130</v>
      </c>
      <c r="M55" s="137"/>
      <c r="N55" s="162">
        <f t="shared" si="4"/>
        <v>1.53846153846154</v>
      </c>
    </row>
    <row r="56" s="114" customFormat="1" customHeight="1" spans="1:14">
      <c r="A56" s="146"/>
      <c r="B56" s="147"/>
      <c r="C56" s="147"/>
      <c r="D56" s="147"/>
      <c r="E56" s="147"/>
      <c r="F56" s="144"/>
      <c r="G56" s="144"/>
      <c r="H56" s="140" t="s">
        <v>1437</v>
      </c>
      <c r="I56" s="163">
        <v>39</v>
      </c>
      <c r="J56" s="141">
        <v>131</v>
      </c>
      <c r="K56" s="141">
        <v>48</v>
      </c>
      <c r="L56" s="163">
        <v>84</v>
      </c>
      <c r="M56" s="137">
        <f t="shared" si="10"/>
        <v>123.076923076923</v>
      </c>
      <c r="N56" s="162">
        <f t="shared" si="4"/>
        <v>57.1428571428571</v>
      </c>
    </row>
    <row r="57" s="114" customFormat="1" customHeight="1" spans="1:14">
      <c r="A57" s="146"/>
      <c r="B57" s="147"/>
      <c r="C57" s="147"/>
      <c r="D57" s="147"/>
      <c r="E57" s="147"/>
      <c r="F57" s="144"/>
      <c r="G57" s="144"/>
      <c r="H57" s="140" t="s">
        <v>1438</v>
      </c>
      <c r="I57" s="163"/>
      <c r="J57" s="141">
        <f>5000-331</f>
        <v>4669</v>
      </c>
      <c r="K57" s="141">
        <v>2592</v>
      </c>
      <c r="L57" s="163">
        <v>1000</v>
      </c>
      <c r="M57" s="137"/>
      <c r="N57" s="162">
        <f t="shared" si="4"/>
        <v>259.2</v>
      </c>
    </row>
    <row r="58" s="114" customFormat="1" customHeight="1" spans="1:14">
      <c r="A58" s="146"/>
      <c r="B58" s="147"/>
      <c r="C58" s="147"/>
      <c r="D58" s="147"/>
      <c r="E58" s="147"/>
      <c r="F58" s="144"/>
      <c r="G58" s="144"/>
      <c r="H58" s="140" t="s">
        <v>1439</v>
      </c>
      <c r="I58" s="135"/>
      <c r="J58" s="141">
        <v>163</v>
      </c>
      <c r="K58" s="141">
        <v>0</v>
      </c>
      <c r="L58" s="163">
        <v>153</v>
      </c>
      <c r="M58" s="137"/>
      <c r="N58" s="162">
        <f t="shared" si="4"/>
        <v>0</v>
      </c>
    </row>
    <row r="59" s="115" customFormat="1" customHeight="1" spans="1:14">
      <c r="A59" s="146"/>
      <c r="B59" s="147"/>
      <c r="C59" s="147"/>
      <c r="D59" s="147"/>
      <c r="E59" s="147"/>
      <c r="F59" s="144"/>
      <c r="G59" s="144"/>
      <c r="H59" s="142" t="s">
        <v>1440</v>
      </c>
      <c r="I59" s="163"/>
      <c r="J59" s="141">
        <v>381</v>
      </c>
      <c r="K59" s="141">
        <v>89</v>
      </c>
      <c r="L59" s="163">
        <v>426</v>
      </c>
      <c r="M59" s="137"/>
      <c r="N59" s="162">
        <f t="shared" si="4"/>
        <v>20.8920187793427</v>
      </c>
    </row>
    <row r="60" s="115" customFormat="1" customHeight="1" spans="1:14">
      <c r="A60" s="146"/>
      <c r="B60" s="147"/>
      <c r="C60" s="147"/>
      <c r="D60" s="147"/>
      <c r="E60" s="147"/>
      <c r="F60" s="144"/>
      <c r="G60" s="144"/>
      <c r="H60" s="138" t="s">
        <v>1441</v>
      </c>
      <c r="I60" s="135">
        <f t="shared" ref="I60:L60" si="12">I61</f>
        <v>6319</v>
      </c>
      <c r="J60" s="135">
        <f t="shared" si="12"/>
        <v>6319</v>
      </c>
      <c r="K60" s="135">
        <f t="shared" si="12"/>
        <v>6319</v>
      </c>
      <c r="L60" s="135">
        <f t="shared" si="12"/>
        <v>4498</v>
      </c>
      <c r="M60" s="137">
        <f t="shared" ref="M60:M61" si="13">IFERROR(K60/I60,"")*100</f>
        <v>100</v>
      </c>
      <c r="N60" s="162">
        <f t="shared" si="4"/>
        <v>140.484659848822</v>
      </c>
    </row>
    <row r="61" s="115" customFormat="1" customHeight="1" spans="1:14">
      <c r="A61" s="146"/>
      <c r="B61" s="147"/>
      <c r="C61" s="147"/>
      <c r="D61" s="147"/>
      <c r="E61" s="147"/>
      <c r="F61" s="144"/>
      <c r="G61" s="144"/>
      <c r="H61" s="152" t="s">
        <v>1442</v>
      </c>
      <c r="I61" s="135">
        <v>6319</v>
      </c>
      <c r="J61" s="135">
        <f>J62+J63+J64+J65</f>
        <v>6319</v>
      </c>
      <c r="K61" s="135">
        <f>K62+K63+K64+K65</f>
        <v>6319</v>
      </c>
      <c r="L61" s="135">
        <f>L62+L63+L64+L65</f>
        <v>4498</v>
      </c>
      <c r="M61" s="137">
        <f t="shared" si="13"/>
        <v>100</v>
      </c>
      <c r="N61" s="162">
        <f t="shared" si="4"/>
        <v>140.484659848822</v>
      </c>
    </row>
    <row r="62" s="115" customFormat="1" customHeight="1" spans="1:14">
      <c r="A62" s="146"/>
      <c r="B62" s="147"/>
      <c r="C62" s="147"/>
      <c r="D62" s="147"/>
      <c r="E62" s="147"/>
      <c r="F62" s="144"/>
      <c r="G62" s="144"/>
      <c r="H62" s="152" t="s">
        <v>1443</v>
      </c>
      <c r="I62" s="135">
        <v>402</v>
      </c>
      <c r="J62" s="135">
        <v>402</v>
      </c>
      <c r="K62" s="141">
        <v>402</v>
      </c>
      <c r="L62" s="141">
        <v>402</v>
      </c>
      <c r="M62" s="144">
        <f t="shared" ref="M62:M74" si="14">IFERROR(K62/I62,"")</f>
        <v>1</v>
      </c>
      <c r="N62" s="174">
        <f t="shared" ref="N62:N66" si="15">IFERROR(K62/L62,"")</f>
        <v>1</v>
      </c>
    </row>
    <row r="63" s="115" customFormat="1" customHeight="1" spans="1:14">
      <c r="A63" s="146"/>
      <c r="B63" s="147"/>
      <c r="C63" s="147"/>
      <c r="D63" s="147"/>
      <c r="E63" s="147"/>
      <c r="F63" s="144"/>
      <c r="G63" s="144"/>
      <c r="H63" s="152" t="s">
        <v>1444</v>
      </c>
      <c r="I63" s="135">
        <v>1620</v>
      </c>
      <c r="J63" s="141">
        <v>1620</v>
      </c>
      <c r="K63" s="141">
        <v>1620</v>
      </c>
      <c r="L63" s="141">
        <v>1620</v>
      </c>
      <c r="M63" s="144">
        <f t="shared" si="14"/>
        <v>1</v>
      </c>
      <c r="N63" s="174">
        <f t="shared" si="15"/>
        <v>1</v>
      </c>
    </row>
    <row r="64" s="115" customFormat="1" customHeight="1" spans="1:14">
      <c r="A64" s="146"/>
      <c r="B64" s="147"/>
      <c r="C64" s="147"/>
      <c r="D64" s="147"/>
      <c r="E64" s="147"/>
      <c r="F64" s="144"/>
      <c r="G64" s="144"/>
      <c r="H64" s="152" t="s">
        <v>1445</v>
      </c>
      <c r="I64" s="135">
        <v>654</v>
      </c>
      <c r="J64" s="141">
        <v>654</v>
      </c>
      <c r="K64" s="141">
        <v>654</v>
      </c>
      <c r="L64" s="141">
        <v>654</v>
      </c>
      <c r="M64" s="144">
        <f t="shared" si="14"/>
        <v>1</v>
      </c>
      <c r="N64" s="174">
        <f t="shared" si="15"/>
        <v>1</v>
      </c>
    </row>
    <row r="65" s="115" customFormat="1" customHeight="1" spans="1:14">
      <c r="A65" s="146"/>
      <c r="B65" s="147"/>
      <c r="C65" s="147"/>
      <c r="D65" s="147"/>
      <c r="E65" s="147"/>
      <c r="F65" s="144"/>
      <c r="G65" s="144"/>
      <c r="H65" s="152" t="s">
        <v>1446</v>
      </c>
      <c r="I65" s="135">
        <v>3643</v>
      </c>
      <c r="J65" s="135">
        <v>3643</v>
      </c>
      <c r="K65" s="141">
        <v>3643</v>
      </c>
      <c r="L65" s="141">
        <v>1822</v>
      </c>
      <c r="M65" s="144">
        <f t="shared" si="14"/>
        <v>1</v>
      </c>
      <c r="N65" s="174">
        <f t="shared" si="15"/>
        <v>1.99945115257958</v>
      </c>
    </row>
    <row r="66" s="115" customFormat="1" hidden="1" customHeight="1" spans="1:14">
      <c r="A66" s="146"/>
      <c r="B66" s="147"/>
      <c r="C66" s="147"/>
      <c r="D66" s="147"/>
      <c r="E66" s="147"/>
      <c r="F66" s="144"/>
      <c r="G66" s="144"/>
      <c r="H66" s="138" t="s">
        <v>1447</v>
      </c>
      <c r="I66" s="135"/>
      <c r="J66" s="141"/>
      <c r="K66" s="141"/>
      <c r="L66" s="163"/>
      <c r="M66" s="144" t="str">
        <f t="shared" si="14"/>
        <v/>
      </c>
      <c r="N66" s="174" t="str">
        <f t="shared" si="15"/>
        <v/>
      </c>
    </row>
    <row r="67" s="115" customFormat="1" hidden="1" customHeight="1" spans="1:14">
      <c r="A67" s="146"/>
      <c r="B67" s="147"/>
      <c r="C67" s="147"/>
      <c r="D67" s="147"/>
      <c r="E67" s="147"/>
      <c r="F67" s="144"/>
      <c r="G67" s="144"/>
      <c r="H67" s="138" t="s">
        <v>1448</v>
      </c>
      <c r="I67" s="185"/>
      <c r="J67" s="135"/>
      <c r="K67" s="135"/>
      <c r="L67" s="135">
        <f>L68+L70</f>
        <v>11000</v>
      </c>
      <c r="M67" s="144" t="str">
        <f t="shared" si="14"/>
        <v/>
      </c>
      <c r="N67" s="174"/>
    </row>
    <row r="68" s="115" customFormat="1" hidden="1" customHeight="1" spans="1:14">
      <c r="A68" s="146"/>
      <c r="B68" s="147"/>
      <c r="C68" s="147"/>
      <c r="D68" s="147"/>
      <c r="E68" s="147"/>
      <c r="F68" s="144"/>
      <c r="G68" s="144"/>
      <c r="H68" s="152" t="s">
        <v>1323</v>
      </c>
      <c r="I68" s="185"/>
      <c r="J68" s="135"/>
      <c r="K68" s="135"/>
      <c r="L68" s="135">
        <v>4843</v>
      </c>
      <c r="M68" s="144" t="str">
        <f t="shared" si="14"/>
        <v/>
      </c>
      <c r="N68" s="174"/>
    </row>
    <row r="69" s="115" customFormat="1" hidden="1" customHeight="1" spans="1:14">
      <c r="A69" s="146"/>
      <c r="B69" s="147"/>
      <c r="C69" s="147"/>
      <c r="D69" s="147"/>
      <c r="E69" s="147"/>
      <c r="F69" s="144"/>
      <c r="G69" s="144"/>
      <c r="H69" s="152" t="s">
        <v>1449</v>
      </c>
      <c r="I69" s="185"/>
      <c r="J69" s="141"/>
      <c r="K69" s="135"/>
      <c r="L69" s="135">
        <v>4843</v>
      </c>
      <c r="M69" s="144" t="str">
        <f t="shared" si="14"/>
        <v/>
      </c>
      <c r="N69" s="174"/>
    </row>
    <row r="70" s="115" customFormat="1" hidden="1" customHeight="1" spans="1:14">
      <c r="A70" s="146"/>
      <c r="B70" s="147"/>
      <c r="C70" s="147"/>
      <c r="D70" s="147"/>
      <c r="E70" s="147"/>
      <c r="F70" s="144"/>
      <c r="G70" s="144"/>
      <c r="H70" s="152" t="s">
        <v>1450</v>
      </c>
      <c r="I70" s="185"/>
      <c r="J70" s="135"/>
      <c r="K70" s="135"/>
      <c r="L70" s="135">
        <v>6157</v>
      </c>
      <c r="M70" s="144" t="str">
        <f t="shared" si="14"/>
        <v/>
      </c>
      <c r="N70" s="174"/>
    </row>
    <row r="71" s="115" customFormat="1" hidden="1" customHeight="1" spans="1:14">
      <c r="A71" s="146"/>
      <c r="B71" s="147"/>
      <c r="C71" s="147"/>
      <c r="D71" s="147"/>
      <c r="E71" s="147"/>
      <c r="F71" s="144"/>
      <c r="G71" s="144"/>
      <c r="H71" s="152" t="s">
        <v>1451</v>
      </c>
      <c r="I71" s="185"/>
      <c r="J71" s="141"/>
      <c r="K71" s="135"/>
      <c r="L71" s="135">
        <v>1500</v>
      </c>
      <c r="M71" s="144" t="str">
        <f t="shared" si="14"/>
        <v/>
      </c>
      <c r="N71" s="174"/>
    </row>
    <row r="72" s="115" customFormat="1" hidden="1" customHeight="1" spans="1:14">
      <c r="A72" s="146"/>
      <c r="B72" s="147"/>
      <c r="C72" s="147"/>
      <c r="D72" s="147"/>
      <c r="E72" s="147"/>
      <c r="F72" s="144"/>
      <c r="G72" s="144"/>
      <c r="H72" s="152" t="s">
        <v>1452</v>
      </c>
      <c r="I72" s="185"/>
      <c r="J72" s="141"/>
      <c r="K72" s="135"/>
      <c r="L72" s="135">
        <v>53</v>
      </c>
      <c r="M72" s="144" t="str">
        <f t="shared" si="14"/>
        <v/>
      </c>
      <c r="N72" s="174"/>
    </row>
    <row r="73" s="115" customFormat="1" hidden="1" customHeight="1" spans="1:14">
      <c r="A73" s="146"/>
      <c r="B73" s="147"/>
      <c r="C73" s="147"/>
      <c r="D73" s="147"/>
      <c r="E73" s="147"/>
      <c r="F73" s="144"/>
      <c r="G73" s="144"/>
      <c r="H73" s="152" t="s">
        <v>1453</v>
      </c>
      <c r="I73" s="185"/>
      <c r="J73" s="141"/>
      <c r="K73" s="135"/>
      <c r="L73" s="135">
        <v>3107</v>
      </c>
      <c r="M73" s="144" t="str">
        <f t="shared" si="14"/>
        <v/>
      </c>
      <c r="N73" s="174"/>
    </row>
    <row r="74" s="115" customFormat="1" hidden="1" customHeight="1" spans="1:14">
      <c r="A74" s="146"/>
      <c r="B74" s="147"/>
      <c r="C74" s="147"/>
      <c r="D74" s="147"/>
      <c r="E74" s="147"/>
      <c r="F74" s="144"/>
      <c r="G74" s="144"/>
      <c r="H74" s="152" t="s">
        <v>1454</v>
      </c>
      <c r="I74" s="185"/>
      <c r="J74" s="141"/>
      <c r="K74" s="135"/>
      <c r="L74" s="135">
        <v>1497</v>
      </c>
      <c r="M74" s="144" t="str">
        <f t="shared" si="14"/>
        <v/>
      </c>
      <c r="N74" s="174"/>
    </row>
    <row r="75" s="115" customFormat="1" customHeight="1" spans="1:14">
      <c r="A75" s="131" t="s">
        <v>73</v>
      </c>
      <c r="B75" s="132">
        <f>B76+B77+B78+B79</f>
        <v>4043</v>
      </c>
      <c r="C75" s="132">
        <f>C76+C77+C78+C79</f>
        <v>252382</v>
      </c>
      <c r="D75" s="132">
        <f>D76+D77+D78+D79</f>
        <v>264405</v>
      </c>
      <c r="E75" s="53">
        <f>SUM(E76:E79)</f>
        <v>157509</v>
      </c>
      <c r="F75" s="129">
        <f t="shared" ref="F75:F78" si="16">IFERROR(D75/B75,"")*100</f>
        <v>6539.82191441999</v>
      </c>
      <c r="G75" s="129">
        <f t="shared" ref="G75:G78" si="17">IFERROR(D75/E75,"")*100</f>
        <v>167.866598099156</v>
      </c>
      <c r="H75" s="133" t="s">
        <v>134</v>
      </c>
      <c r="I75" s="186">
        <f t="shared" ref="I75:L75" si="18">I76+I78+I77+I79</f>
        <v>87600</v>
      </c>
      <c r="J75" s="186">
        <f t="shared" si="18"/>
        <v>187100</v>
      </c>
      <c r="K75" s="186">
        <f t="shared" si="18"/>
        <v>230683</v>
      </c>
      <c r="L75" s="186">
        <f t="shared" si="18"/>
        <v>8204</v>
      </c>
      <c r="M75" s="129">
        <f t="shared" ref="M75:M79" si="19">IFERROR(K75/I75,"")*100</f>
        <v>263.336757990868</v>
      </c>
      <c r="N75" s="160">
        <f t="shared" ref="N75:N79" si="20">IFERROR(K75/L75,"")*100</f>
        <v>2811.83568990736</v>
      </c>
    </row>
    <row r="76" s="115" customFormat="1" customHeight="1" spans="1:14">
      <c r="A76" s="175" t="s">
        <v>74</v>
      </c>
      <c r="B76" s="135">
        <v>3672</v>
      </c>
      <c r="C76" s="176">
        <v>12011</v>
      </c>
      <c r="D76" s="176">
        <v>24034</v>
      </c>
      <c r="E76" s="135">
        <v>55378</v>
      </c>
      <c r="F76" s="137">
        <f t="shared" si="16"/>
        <v>654.520697167756</v>
      </c>
      <c r="G76" s="137">
        <f t="shared" si="17"/>
        <v>43.3999060998953</v>
      </c>
      <c r="H76" s="177" t="s">
        <v>135</v>
      </c>
      <c r="I76" s="163">
        <v>3600</v>
      </c>
      <c r="J76" s="141">
        <v>2100</v>
      </c>
      <c r="K76" s="141">
        <v>1909</v>
      </c>
      <c r="L76" s="141">
        <v>1007</v>
      </c>
      <c r="M76" s="137">
        <f t="shared" si="19"/>
        <v>53.0277777777778</v>
      </c>
      <c r="N76" s="162">
        <f t="shared" si="20"/>
        <v>189.572989076465</v>
      </c>
    </row>
    <row r="77" s="115" customFormat="1" customHeight="1" spans="1:14">
      <c r="A77" s="175" t="s">
        <v>126</v>
      </c>
      <c r="B77" s="135"/>
      <c r="C77" s="176">
        <v>240000</v>
      </c>
      <c r="D77" s="176">
        <v>240000</v>
      </c>
      <c r="E77" s="135">
        <v>99000</v>
      </c>
      <c r="F77" s="137"/>
      <c r="G77" s="137">
        <f t="shared" si="17"/>
        <v>242.424242424242</v>
      </c>
      <c r="H77" s="178" t="s">
        <v>138</v>
      </c>
      <c r="I77" s="163"/>
      <c r="J77" s="141"/>
      <c r="K77" s="141">
        <v>140000</v>
      </c>
      <c r="L77" s="141"/>
      <c r="M77" s="137"/>
      <c r="N77" s="162"/>
    </row>
    <row r="78" s="115" customFormat="1" customHeight="1" spans="1:14">
      <c r="A78" s="175" t="s">
        <v>127</v>
      </c>
      <c r="B78" s="135">
        <v>371</v>
      </c>
      <c r="C78" s="179">
        <v>371</v>
      </c>
      <c r="D78" s="176">
        <v>371</v>
      </c>
      <c r="E78" s="135">
        <v>1309</v>
      </c>
      <c r="F78" s="137">
        <f t="shared" si="16"/>
        <v>100</v>
      </c>
      <c r="G78" s="137">
        <f t="shared" si="17"/>
        <v>28.3422459893048</v>
      </c>
      <c r="H78" s="177" t="s">
        <v>1455</v>
      </c>
      <c r="I78" s="163"/>
      <c r="J78" s="141">
        <v>140000</v>
      </c>
      <c r="K78" s="141">
        <v>49774</v>
      </c>
      <c r="L78" s="141">
        <v>371</v>
      </c>
      <c r="M78" s="137"/>
      <c r="N78" s="162">
        <f t="shared" si="20"/>
        <v>13416.1725067385</v>
      </c>
    </row>
    <row r="79" s="115" customFormat="1" customHeight="1" spans="1:14">
      <c r="A79" s="180" t="s">
        <v>1456</v>
      </c>
      <c r="B79" s="181"/>
      <c r="C79" s="182"/>
      <c r="D79" s="181"/>
      <c r="E79" s="181">
        <v>1822</v>
      </c>
      <c r="F79" s="183" t="str">
        <f t="shared" ref="F79" si="21">IFERROR(D79/B79,"")</f>
        <v/>
      </c>
      <c r="G79" s="183">
        <f t="shared" ref="G79" si="22">IFERROR(D79/E79,"")</f>
        <v>0</v>
      </c>
      <c r="H79" s="184" t="s">
        <v>1457</v>
      </c>
      <c r="I79" s="187">
        <v>84000</v>
      </c>
      <c r="J79" s="188">
        <v>45000</v>
      </c>
      <c r="K79" s="188">
        <v>39000</v>
      </c>
      <c r="L79" s="188">
        <v>6826</v>
      </c>
      <c r="M79" s="189">
        <f t="shared" si="19"/>
        <v>46.4285714285714</v>
      </c>
      <c r="N79" s="190">
        <f t="shared" si="20"/>
        <v>571.344857896279</v>
      </c>
    </row>
    <row r="80" s="115" customFormat="1" spans="1:14">
      <c r="A80" s="116"/>
      <c r="B80" s="117"/>
      <c r="C80" s="117"/>
      <c r="D80" s="117"/>
      <c r="E80" s="117"/>
      <c r="F80" s="117"/>
      <c r="G80" s="117"/>
      <c r="H80" s="118"/>
      <c r="I80" s="119"/>
      <c r="J80" s="119"/>
      <c r="K80" s="119"/>
      <c r="L80" s="119"/>
      <c r="M80" s="119"/>
      <c r="N80" s="119"/>
    </row>
    <row r="81" s="115" customFormat="1" spans="1:14">
      <c r="A81" s="116"/>
      <c r="B81" s="117"/>
      <c r="C81" s="117"/>
      <c r="D81" s="117"/>
      <c r="E81" s="117"/>
      <c r="F81" s="117"/>
      <c r="G81" s="117"/>
      <c r="H81" s="118"/>
      <c r="I81" s="119"/>
      <c r="J81" s="119"/>
      <c r="K81" s="119"/>
      <c r="L81" s="119"/>
      <c r="M81" s="119"/>
      <c r="N81" s="119"/>
    </row>
    <row r="82" s="115" customFormat="1" spans="1:14">
      <c r="A82" s="116"/>
      <c r="B82" s="117"/>
      <c r="C82" s="117"/>
      <c r="D82" s="117"/>
      <c r="E82" s="117"/>
      <c r="F82" s="117"/>
      <c r="G82" s="117"/>
      <c r="H82" s="118"/>
      <c r="I82" s="119"/>
      <c r="J82" s="119"/>
      <c r="K82" s="119"/>
      <c r="L82" s="119"/>
      <c r="M82" s="119"/>
      <c r="N82" s="119"/>
    </row>
    <row r="83" s="115" customFormat="1" spans="1:14">
      <c r="A83" s="116"/>
      <c r="B83" s="117"/>
      <c r="C83" s="117"/>
      <c r="D83" s="117"/>
      <c r="E83" s="117"/>
      <c r="F83" s="117"/>
      <c r="G83" s="117"/>
      <c r="H83" s="118"/>
      <c r="I83" s="119"/>
      <c r="J83" s="119"/>
      <c r="K83" s="119"/>
      <c r="L83" s="119"/>
      <c r="M83" s="119"/>
      <c r="N83" s="119"/>
    </row>
    <row r="84" s="115" customFormat="1" spans="1:14">
      <c r="A84" s="116"/>
      <c r="B84" s="117"/>
      <c r="C84" s="117"/>
      <c r="D84" s="117"/>
      <c r="E84" s="117"/>
      <c r="F84" s="117"/>
      <c r="G84" s="117"/>
      <c r="H84" s="118"/>
      <c r="I84" s="119"/>
      <c r="J84" s="119"/>
      <c r="K84" s="119"/>
      <c r="L84" s="119"/>
      <c r="M84" s="119"/>
      <c r="N84" s="119"/>
    </row>
    <row r="85" s="115" customFormat="1" spans="1:14">
      <c r="A85" s="116"/>
      <c r="B85" s="117"/>
      <c r="C85" s="117"/>
      <c r="D85" s="117"/>
      <c r="E85" s="117"/>
      <c r="F85" s="117"/>
      <c r="G85" s="117"/>
      <c r="H85" s="118"/>
      <c r="I85" s="119"/>
      <c r="J85" s="119"/>
      <c r="K85" s="119"/>
      <c r="L85" s="119"/>
      <c r="M85" s="119"/>
      <c r="N85" s="119"/>
    </row>
    <row r="86" s="115" customFormat="1" spans="1:14">
      <c r="A86" s="116"/>
      <c r="B86" s="117"/>
      <c r="C86" s="117"/>
      <c r="D86" s="117"/>
      <c r="E86" s="117"/>
      <c r="F86" s="117"/>
      <c r="G86" s="117"/>
      <c r="H86" s="118"/>
      <c r="I86" s="119"/>
      <c r="J86" s="119"/>
      <c r="K86" s="119"/>
      <c r="L86" s="119"/>
      <c r="M86" s="119"/>
      <c r="N86" s="119"/>
    </row>
    <row r="87" s="115" customFormat="1" spans="1:14">
      <c r="A87" s="116"/>
      <c r="B87" s="117"/>
      <c r="C87" s="117"/>
      <c r="D87" s="117"/>
      <c r="E87" s="117"/>
      <c r="F87" s="117"/>
      <c r="G87" s="117"/>
      <c r="H87" s="118"/>
      <c r="I87" s="119"/>
      <c r="J87" s="119"/>
      <c r="K87" s="119"/>
      <c r="L87" s="119"/>
      <c r="M87" s="119"/>
      <c r="N87" s="119"/>
    </row>
    <row r="88" s="115" customFormat="1" spans="1:14">
      <c r="A88" s="116"/>
      <c r="B88" s="117"/>
      <c r="C88" s="117"/>
      <c r="D88" s="117"/>
      <c r="E88" s="117"/>
      <c r="F88" s="117"/>
      <c r="G88" s="117"/>
      <c r="H88" s="118"/>
      <c r="I88" s="119"/>
      <c r="J88" s="119"/>
      <c r="K88" s="119"/>
      <c r="L88" s="119"/>
      <c r="M88" s="119"/>
      <c r="N88" s="119"/>
    </row>
    <row r="89" s="115" customFormat="1" spans="1:14">
      <c r="A89" s="116"/>
      <c r="B89" s="117"/>
      <c r="C89" s="117"/>
      <c r="D89" s="117"/>
      <c r="E89" s="117"/>
      <c r="F89" s="117"/>
      <c r="G89" s="117"/>
      <c r="H89" s="118"/>
      <c r="I89" s="119"/>
      <c r="J89" s="119"/>
      <c r="K89" s="119"/>
      <c r="L89" s="119"/>
      <c r="M89" s="119"/>
      <c r="N89" s="119"/>
    </row>
  </sheetData>
  <autoFilter ref="A4:N79">
    <extLst/>
  </autoFilter>
  <mergeCells count="3">
    <mergeCell ref="A1:N1"/>
    <mergeCell ref="A2:N2"/>
    <mergeCell ref="A3:N3"/>
  </mergeCells>
  <printOptions horizontalCentered="1"/>
  <pageMargins left="0.393700787401575" right="0.393700787401575" top="0.78740157480315" bottom="0.354330708661417" header="0.196850393700787" footer="0.15748031496063"/>
  <pageSetup paperSize="9" scale="80" firstPageNumber="42" fitToHeight="2" orientation="landscape" blackAndWhite="1" useFirstPageNumber="1"/>
  <headerFooter differentOddEven="1">
    <oddFooter>&amp;L&amp;"仿宋_GB2312,常规"&amp;12－ &amp;P －</oddFooter>
    <evenFooter>&amp;R&amp;"仿宋_GB2312,常规"&amp;12－ &amp;P －</even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selection activeCell="A4" sqref="A4:D16"/>
    </sheetView>
  </sheetViews>
  <sheetFormatPr defaultColWidth="9" defaultRowHeight="20.1" customHeight="1" outlineLevelCol="4"/>
  <cols>
    <col min="1" max="1" width="31.75" style="77" customWidth="1"/>
    <col min="2" max="2" width="11.875" style="78" customWidth="1"/>
    <col min="3" max="3" width="31.75" style="79" customWidth="1"/>
    <col min="4" max="4" width="11.875" style="80" customWidth="1"/>
    <col min="5" max="5" width="13" style="81" customWidth="1"/>
    <col min="6" max="7" width="9" style="81"/>
    <col min="8" max="10" width="9" style="81" hidden="1" customWidth="1"/>
    <col min="11" max="16384" width="9" style="81"/>
  </cols>
  <sheetData>
    <row r="1" customHeight="1" spans="1:4">
      <c r="A1" s="82" t="s">
        <v>1458</v>
      </c>
      <c r="B1" s="82"/>
      <c r="C1" s="83"/>
      <c r="D1" s="83"/>
    </row>
    <row r="2" ht="29.25" customHeight="1" spans="1:4">
      <c r="A2" s="84" t="s">
        <v>1459</v>
      </c>
      <c r="B2" s="84"/>
      <c r="C2" s="84"/>
      <c r="D2" s="84"/>
    </row>
    <row r="3" customHeight="1" spans="1:4">
      <c r="A3" s="85" t="s">
        <v>1460</v>
      </c>
      <c r="B3" s="85"/>
      <c r="C3" s="85"/>
      <c r="D3" s="86" t="s">
        <v>2</v>
      </c>
    </row>
    <row r="4" customHeight="1" spans="1:4">
      <c r="A4" s="87" t="s">
        <v>1461</v>
      </c>
      <c r="B4" s="88" t="s">
        <v>194</v>
      </c>
      <c r="C4" s="89" t="s">
        <v>1462</v>
      </c>
      <c r="D4" s="90" t="s">
        <v>194</v>
      </c>
    </row>
    <row r="5" ht="15.95" customHeight="1" spans="1:5">
      <c r="A5" s="91" t="s">
        <v>73</v>
      </c>
      <c r="B5" s="92">
        <f>SUM(B6,B13,B15,B16)</f>
        <v>264405</v>
      </c>
      <c r="C5" s="93" t="s">
        <v>134</v>
      </c>
      <c r="D5" s="94">
        <f>SUM(D6:D9)</f>
        <v>230683</v>
      </c>
      <c r="E5" s="78"/>
    </row>
    <row r="6" ht="15.95" customHeight="1" spans="1:5">
      <c r="A6" s="95" t="s">
        <v>74</v>
      </c>
      <c r="B6" s="96">
        <f>SUM(B7:B12)</f>
        <v>24034</v>
      </c>
      <c r="C6" s="97" t="s">
        <v>1463</v>
      </c>
      <c r="D6" s="98">
        <v>1909</v>
      </c>
      <c r="E6" s="78"/>
    </row>
    <row r="7" ht="15.95" customHeight="1" spans="1:4">
      <c r="A7" s="99" t="s">
        <v>111</v>
      </c>
      <c r="B7" s="96">
        <v>0</v>
      </c>
      <c r="C7" s="97" t="s">
        <v>1464</v>
      </c>
      <c r="D7" s="100">
        <v>39000</v>
      </c>
    </row>
    <row r="8" ht="15.95" customHeight="1" spans="1:4">
      <c r="A8" s="99" t="s">
        <v>112</v>
      </c>
      <c r="B8" s="96">
        <v>1222</v>
      </c>
      <c r="C8" s="97" t="s">
        <v>1465</v>
      </c>
      <c r="D8" s="100">
        <v>140000</v>
      </c>
    </row>
    <row r="9" ht="15.95" customHeight="1" spans="1:4">
      <c r="A9" s="99" t="s">
        <v>115</v>
      </c>
      <c r="B9" s="96">
        <v>13147</v>
      </c>
      <c r="C9" s="97" t="s">
        <v>1466</v>
      </c>
      <c r="D9" s="100">
        <v>49774</v>
      </c>
    </row>
    <row r="10" ht="15.95" customHeight="1" spans="1:4">
      <c r="A10" s="99" t="s">
        <v>116</v>
      </c>
      <c r="B10" s="96">
        <v>2408</v>
      </c>
      <c r="C10" s="101"/>
      <c r="D10" s="100"/>
    </row>
    <row r="11" ht="15.95" customHeight="1" spans="1:4">
      <c r="A11" s="99" t="s">
        <v>1467</v>
      </c>
      <c r="B11" s="96">
        <v>7257</v>
      </c>
      <c r="C11" s="101"/>
      <c r="D11" s="102"/>
    </row>
    <row r="12" ht="15.95" customHeight="1" spans="1:4">
      <c r="A12" s="99" t="s">
        <v>1468</v>
      </c>
      <c r="B12" s="96">
        <v>0</v>
      </c>
      <c r="C12" s="101"/>
      <c r="D12" s="102"/>
    </row>
    <row r="13" ht="15.95" customHeight="1" spans="1:4">
      <c r="A13" s="103" t="s">
        <v>126</v>
      </c>
      <c r="B13" s="104">
        <v>240000</v>
      </c>
      <c r="C13" s="101"/>
      <c r="D13" s="102"/>
    </row>
    <row r="14" ht="15.95" customHeight="1" spans="1:4">
      <c r="A14" s="105" t="s">
        <v>1469</v>
      </c>
      <c r="B14" s="104">
        <v>240000</v>
      </c>
      <c r="C14" s="101"/>
      <c r="D14" s="102"/>
    </row>
    <row r="15" ht="15.95" customHeight="1" spans="1:4">
      <c r="A15" s="95" t="s">
        <v>127</v>
      </c>
      <c r="B15" s="96">
        <v>371</v>
      </c>
      <c r="C15" s="101"/>
      <c r="D15" s="102"/>
    </row>
    <row r="16" ht="15.95" customHeight="1" spans="1:4">
      <c r="A16" s="106" t="s">
        <v>1456</v>
      </c>
      <c r="B16" s="107">
        <v>0</v>
      </c>
      <c r="C16" s="108"/>
      <c r="D16" s="109"/>
    </row>
    <row r="17" customHeight="1" spans="2:2">
      <c r="B17" s="110"/>
    </row>
  </sheetData>
  <mergeCells count="4">
    <mergeCell ref="A1:B1"/>
    <mergeCell ref="C1:D1"/>
    <mergeCell ref="A2:D2"/>
    <mergeCell ref="A3:C3"/>
  </mergeCells>
  <pageMargins left="0.748031496062992" right="0.748031496062992" top="0.984251968503937" bottom="0.984251968503937" header="0.511811023622047" footer="0.511811023622047"/>
  <pageSetup paperSize="9" firstPageNumber="44" orientation="portrait" useFirstPageNumber="1"/>
  <headerFooter>
    <oddFooter>&amp;L&amp;14-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70" zoomScaleNormal="70" workbookViewId="0">
      <selection activeCell="W6" sqref="W6"/>
    </sheetView>
  </sheetViews>
  <sheetFormatPr defaultColWidth="9" defaultRowHeight="15"/>
  <cols>
    <col min="1" max="1" width="26.75" style="25" customWidth="1"/>
    <col min="2" max="4" width="6.625" style="25" customWidth="1"/>
    <col min="5" max="5" width="6.625" style="26" hidden="1" customWidth="1"/>
    <col min="6" max="6" width="9.25" style="26" customWidth="1"/>
    <col min="7" max="7" width="8.125" style="26" customWidth="1"/>
    <col min="8" max="8" width="29.75" style="27" customWidth="1"/>
    <col min="9" max="10" width="6.625" style="27" customWidth="1"/>
    <col min="11" max="11" width="6.625" style="28" customWidth="1"/>
    <col min="12" max="12" width="6.625" style="28" hidden="1" customWidth="1"/>
    <col min="13" max="14" width="9.125" style="25" customWidth="1"/>
    <col min="15" max="16384" width="9" style="25"/>
  </cols>
  <sheetData>
    <row r="1" ht="18" spans="1:14">
      <c r="A1" s="29" t="s">
        <v>1470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ht="24.95" customHeight="1" spans="1:14">
      <c r="A2" s="30" t="s">
        <v>1471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="22" customFormat="1" ht="18" customHeight="1" spans="1:14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="23" customFormat="1" ht="51" customHeight="1" spans="1:14">
      <c r="A4" s="33" t="s">
        <v>1375</v>
      </c>
      <c r="B4" s="12" t="s">
        <v>4</v>
      </c>
      <c r="C4" s="12" t="s">
        <v>5</v>
      </c>
      <c r="D4" s="12" t="s">
        <v>6</v>
      </c>
      <c r="E4" s="12" t="s">
        <v>1472</v>
      </c>
      <c r="F4" s="12" t="s">
        <v>8</v>
      </c>
      <c r="G4" s="12" t="s">
        <v>9</v>
      </c>
      <c r="H4" s="34" t="s">
        <v>133</v>
      </c>
      <c r="I4" s="12" t="s">
        <v>4</v>
      </c>
      <c r="J4" s="12" t="s">
        <v>5</v>
      </c>
      <c r="K4" s="12" t="s">
        <v>6</v>
      </c>
      <c r="L4" s="12" t="s">
        <v>1473</v>
      </c>
      <c r="M4" s="12" t="s">
        <v>8</v>
      </c>
      <c r="N4" s="20" t="s">
        <v>9</v>
      </c>
    </row>
    <row r="5" s="22" customFormat="1" ht="21.95" customHeight="1" spans="1:14">
      <c r="A5" s="35" t="s">
        <v>1379</v>
      </c>
      <c r="B5" s="36">
        <f>B6+B20</f>
        <v>1420</v>
      </c>
      <c r="C5" s="36">
        <f>C6+C20</f>
        <v>7461</v>
      </c>
      <c r="D5" s="36">
        <f>D6+D20</f>
        <v>7624</v>
      </c>
      <c r="E5" s="36">
        <f>E6+E20</f>
        <v>1400</v>
      </c>
      <c r="F5" s="37">
        <f>D5/B5*100</f>
        <v>536.901408450704</v>
      </c>
      <c r="G5" s="37">
        <f>D5/E5*100</f>
        <v>544.571428571429</v>
      </c>
      <c r="H5" s="38" t="s">
        <v>1379</v>
      </c>
      <c r="I5" s="63">
        <f>I6+I20</f>
        <v>1420</v>
      </c>
      <c r="J5" s="63">
        <f>J6+J20</f>
        <v>7441</v>
      </c>
      <c r="K5" s="63">
        <f>K6+K20</f>
        <v>7624</v>
      </c>
      <c r="L5" s="63">
        <f>L6+L20</f>
        <v>1400</v>
      </c>
      <c r="M5" s="37">
        <f>K5/I5*100</f>
        <v>536.901408450704</v>
      </c>
      <c r="N5" s="64">
        <f>K5/L5*100</f>
        <v>544.571428571429</v>
      </c>
    </row>
    <row r="6" s="22" customFormat="1" ht="21.95" customHeight="1" spans="1:14">
      <c r="A6" s="39" t="s">
        <v>1474</v>
      </c>
      <c r="B6" s="36">
        <f>B7+B8+B9+B10+B11</f>
        <v>1200</v>
      </c>
      <c r="C6" s="36">
        <f>C7+C8+C9+C10+C11</f>
        <v>7241</v>
      </c>
      <c r="D6" s="36">
        <f>D7+D8+D9+D10+D11</f>
        <v>7404</v>
      </c>
      <c r="E6" s="36">
        <f>E7+E8+E9+E10+E11</f>
        <v>1400</v>
      </c>
      <c r="F6" s="37">
        <f>D6/B6*100</f>
        <v>617</v>
      </c>
      <c r="G6" s="37">
        <f>D6/E6*100</f>
        <v>528.857142857143</v>
      </c>
      <c r="H6" s="40" t="s">
        <v>1475</v>
      </c>
      <c r="I6" s="63">
        <f>I18</f>
        <v>220</v>
      </c>
      <c r="J6" s="63">
        <f t="shared" ref="J6:L6" si="0">J18</f>
        <v>241</v>
      </c>
      <c r="K6" s="63">
        <f>K18+K7</f>
        <v>261</v>
      </c>
      <c r="L6" s="63">
        <f t="shared" si="0"/>
        <v>900</v>
      </c>
      <c r="M6" s="37">
        <f>K6/I6*100</f>
        <v>118.636363636364</v>
      </c>
      <c r="N6" s="64">
        <f>K6/L6*100</f>
        <v>29</v>
      </c>
    </row>
    <row r="7" s="22" customFormat="1" ht="21.95" customHeight="1" spans="1:14">
      <c r="A7" s="41" t="s">
        <v>1476</v>
      </c>
      <c r="B7" s="42"/>
      <c r="C7" s="42"/>
      <c r="D7" s="42"/>
      <c r="E7" s="42"/>
      <c r="F7" s="43"/>
      <c r="G7" s="43"/>
      <c r="H7" s="44" t="s">
        <v>1477</v>
      </c>
      <c r="I7" s="65"/>
      <c r="J7" s="65"/>
      <c r="K7" s="65">
        <v>20</v>
      </c>
      <c r="L7" s="65"/>
      <c r="M7" s="43" t="str">
        <f t="shared" ref="M7:M23" si="1">IFERROR(K7/I7,"")</f>
        <v/>
      </c>
      <c r="N7" s="66"/>
    </row>
    <row r="8" s="22" customFormat="1" ht="21.95" customHeight="1" spans="1:14">
      <c r="A8" s="41" t="s">
        <v>1478</v>
      </c>
      <c r="B8" s="42"/>
      <c r="C8" s="42"/>
      <c r="D8" s="42"/>
      <c r="E8" s="42"/>
      <c r="F8" s="43"/>
      <c r="G8" s="45"/>
      <c r="H8" s="46" t="s">
        <v>1479</v>
      </c>
      <c r="I8" s="65"/>
      <c r="J8" s="65"/>
      <c r="K8" s="65"/>
      <c r="L8" s="67"/>
      <c r="M8" s="43" t="str">
        <f t="shared" si="1"/>
        <v/>
      </c>
      <c r="N8" s="66"/>
    </row>
    <row r="9" s="22" customFormat="1" ht="21.95" customHeight="1" spans="1:14">
      <c r="A9" s="41" t="s">
        <v>1480</v>
      </c>
      <c r="B9" s="42"/>
      <c r="C9" s="42"/>
      <c r="D9" s="42"/>
      <c r="E9" s="42">
        <v>207</v>
      </c>
      <c r="F9" s="43"/>
      <c r="G9" s="45"/>
      <c r="H9" s="46" t="s">
        <v>1481</v>
      </c>
      <c r="I9" s="65"/>
      <c r="J9" s="65"/>
      <c r="K9" s="65"/>
      <c r="L9" s="65"/>
      <c r="M9" s="43" t="str">
        <f t="shared" si="1"/>
        <v/>
      </c>
      <c r="N9" s="66" t="str">
        <f t="shared" ref="N9:N21" si="2">IFERROR(K9/L9,"")</f>
        <v/>
      </c>
    </row>
    <row r="10" s="22" customFormat="1" ht="21.95" customHeight="1" spans="1:14">
      <c r="A10" s="41" t="s">
        <v>1482</v>
      </c>
      <c r="B10" s="42"/>
      <c r="C10" s="42"/>
      <c r="D10" s="42"/>
      <c r="E10" s="42"/>
      <c r="F10" s="43"/>
      <c r="G10" s="45"/>
      <c r="H10" s="46" t="s">
        <v>1483</v>
      </c>
      <c r="I10" s="65"/>
      <c r="J10" s="65"/>
      <c r="K10" s="65">
        <v>20</v>
      </c>
      <c r="L10" s="65"/>
      <c r="M10" s="43" t="str">
        <f t="shared" si="1"/>
        <v/>
      </c>
      <c r="N10" s="66"/>
    </row>
    <row r="11" s="22" customFormat="1" ht="21.95" customHeight="1" spans="1:14">
      <c r="A11" s="41" t="s">
        <v>1484</v>
      </c>
      <c r="B11" s="42">
        <v>1200</v>
      </c>
      <c r="C11" s="42">
        <v>7241</v>
      </c>
      <c r="D11" s="42">
        <v>7404</v>
      </c>
      <c r="E11" s="42">
        <v>1193</v>
      </c>
      <c r="F11" s="47">
        <f>D11/B11*100</f>
        <v>617</v>
      </c>
      <c r="G11" s="47">
        <f>D11/E11*100</f>
        <v>620.620284995809</v>
      </c>
      <c r="H11" s="48" t="s">
        <v>1485</v>
      </c>
      <c r="I11" s="68"/>
      <c r="J11" s="42"/>
      <c r="K11" s="42"/>
      <c r="L11" s="42"/>
      <c r="M11" s="43" t="str">
        <f t="shared" si="1"/>
        <v/>
      </c>
      <c r="N11" s="66"/>
    </row>
    <row r="12" s="22" customFormat="1" ht="21.95" customHeight="1" spans="1:14">
      <c r="A12" s="41"/>
      <c r="B12" s="42"/>
      <c r="C12" s="42"/>
      <c r="D12" s="42"/>
      <c r="E12" s="42"/>
      <c r="F12" s="49"/>
      <c r="G12" s="49"/>
      <c r="H12" s="46" t="s">
        <v>1486</v>
      </c>
      <c r="I12" s="68"/>
      <c r="J12" s="42"/>
      <c r="K12" s="42"/>
      <c r="L12" s="42"/>
      <c r="M12" s="43" t="str">
        <f t="shared" si="1"/>
        <v/>
      </c>
      <c r="N12" s="66" t="str">
        <f t="shared" si="2"/>
        <v/>
      </c>
    </row>
    <row r="13" s="22" customFormat="1" ht="21.95" customHeight="1" spans="1:14">
      <c r="A13" s="41"/>
      <c r="B13" s="42"/>
      <c r="C13" s="42"/>
      <c r="D13" s="42"/>
      <c r="E13" s="42"/>
      <c r="F13" s="50"/>
      <c r="G13" s="45"/>
      <c r="H13" s="46" t="s">
        <v>1487</v>
      </c>
      <c r="I13" s="68"/>
      <c r="J13" s="42"/>
      <c r="K13" s="42"/>
      <c r="L13" s="42"/>
      <c r="M13" s="43" t="str">
        <f t="shared" si="1"/>
        <v/>
      </c>
      <c r="N13" s="66" t="str">
        <f t="shared" si="2"/>
        <v/>
      </c>
    </row>
    <row r="14" s="22" customFormat="1" ht="21.95" customHeight="1" spans="1:14">
      <c r="A14" s="41"/>
      <c r="B14" s="42"/>
      <c r="C14" s="42"/>
      <c r="D14" s="42"/>
      <c r="E14" s="42"/>
      <c r="F14" s="49"/>
      <c r="G14" s="49"/>
      <c r="H14" s="46" t="s">
        <v>1488</v>
      </c>
      <c r="I14" s="68"/>
      <c r="J14" s="42"/>
      <c r="K14" s="42"/>
      <c r="L14" s="42"/>
      <c r="M14" s="43" t="str">
        <f t="shared" si="1"/>
        <v/>
      </c>
      <c r="N14" s="66" t="str">
        <f t="shared" si="2"/>
        <v/>
      </c>
    </row>
    <row r="15" s="22" customFormat="1" ht="21.95" customHeight="1" spans="1:14">
      <c r="A15" s="41"/>
      <c r="B15" s="42"/>
      <c r="C15" s="42"/>
      <c r="D15" s="42"/>
      <c r="E15" s="42"/>
      <c r="F15" s="49"/>
      <c r="G15" s="49"/>
      <c r="H15" s="46" t="s">
        <v>1489</v>
      </c>
      <c r="I15" s="68"/>
      <c r="J15" s="42"/>
      <c r="K15" s="42"/>
      <c r="L15" s="42"/>
      <c r="M15" s="43" t="str">
        <f t="shared" si="1"/>
        <v/>
      </c>
      <c r="N15" s="66" t="str">
        <f t="shared" si="2"/>
        <v/>
      </c>
    </row>
    <row r="16" s="22" customFormat="1" ht="21.95" customHeight="1" spans="1:14">
      <c r="A16" s="41"/>
      <c r="B16" s="42"/>
      <c r="C16" s="42"/>
      <c r="D16" s="42"/>
      <c r="E16" s="42"/>
      <c r="F16" s="49"/>
      <c r="G16" s="49"/>
      <c r="H16" s="48" t="s">
        <v>1490</v>
      </c>
      <c r="I16" s="69"/>
      <c r="J16" s="65"/>
      <c r="K16" s="65"/>
      <c r="L16" s="65"/>
      <c r="M16" s="43" t="str">
        <f t="shared" si="1"/>
        <v/>
      </c>
      <c r="N16" s="66" t="str">
        <f t="shared" si="2"/>
        <v/>
      </c>
    </row>
    <row r="17" s="22" customFormat="1" ht="21.95" customHeight="1" spans="1:14">
      <c r="A17" s="41"/>
      <c r="B17" s="42"/>
      <c r="C17" s="42"/>
      <c r="D17" s="42"/>
      <c r="E17" s="42"/>
      <c r="F17" s="51"/>
      <c r="G17" s="51"/>
      <c r="H17" s="46" t="s">
        <v>1491</v>
      </c>
      <c r="I17" s="69"/>
      <c r="J17" s="65"/>
      <c r="K17" s="65"/>
      <c r="L17" s="65"/>
      <c r="M17" s="43" t="str">
        <f t="shared" si="1"/>
        <v/>
      </c>
      <c r="N17" s="66" t="str">
        <f t="shared" si="2"/>
        <v/>
      </c>
    </row>
    <row r="18" s="22" customFormat="1" ht="21.95" customHeight="1" spans="1:14">
      <c r="A18" s="41"/>
      <c r="B18" s="42"/>
      <c r="C18" s="42"/>
      <c r="D18" s="42"/>
      <c r="E18" s="42"/>
      <c r="F18" s="51"/>
      <c r="G18" s="51"/>
      <c r="H18" s="48" t="s">
        <v>1492</v>
      </c>
      <c r="I18" s="65">
        <v>220</v>
      </c>
      <c r="J18" s="65">
        <v>241</v>
      </c>
      <c r="K18" s="65">
        <v>241</v>
      </c>
      <c r="L18" s="65">
        <v>900</v>
      </c>
      <c r="M18" s="47">
        <f t="shared" ref="M18:M19" si="3">K18/I18*100</f>
        <v>109.545454545455</v>
      </c>
      <c r="N18" s="70">
        <f t="shared" ref="N18:N20" si="4">K18/L18*100</f>
        <v>26.7777777777778</v>
      </c>
    </row>
    <row r="19" s="24" customFormat="1" ht="21.95" customHeight="1" spans="1:14">
      <c r="A19" s="41"/>
      <c r="B19" s="42"/>
      <c r="C19" s="42"/>
      <c r="D19" s="42"/>
      <c r="E19" s="42"/>
      <c r="F19" s="51"/>
      <c r="G19" s="51"/>
      <c r="H19" s="46" t="s">
        <v>1493</v>
      </c>
      <c r="I19" s="65">
        <v>220</v>
      </c>
      <c r="J19" s="65">
        <v>241</v>
      </c>
      <c r="K19" s="65">
        <v>241</v>
      </c>
      <c r="L19" s="65">
        <v>900</v>
      </c>
      <c r="M19" s="47">
        <f t="shared" si="3"/>
        <v>109.545454545455</v>
      </c>
      <c r="N19" s="70">
        <f t="shared" si="4"/>
        <v>26.7777777777778</v>
      </c>
    </row>
    <row r="20" s="22" customFormat="1" ht="21.95" customHeight="1" spans="1:14">
      <c r="A20" s="52" t="s">
        <v>73</v>
      </c>
      <c r="B20" s="53">
        <v>220</v>
      </c>
      <c r="C20" s="53">
        <v>220</v>
      </c>
      <c r="D20" s="53">
        <v>220</v>
      </c>
      <c r="E20" s="53"/>
      <c r="F20" s="54"/>
      <c r="G20" s="54"/>
      <c r="H20" s="55" t="s">
        <v>134</v>
      </c>
      <c r="I20" s="71">
        <f>I21+I22+I23</f>
        <v>1200</v>
      </c>
      <c r="J20" s="71">
        <f t="shared" ref="J20:L20" si="5">J21+J22+J23</f>
        <v>7200</v>
      </c>
      <c r="K20" s="71">
        <f t="shared" si="5"/>
        <v>7363</v>
      </c>
      <c r="L20" s="71">
        <f t="shared" si="5"/>
        <v>500</v>
      </c>
      <c r="M20" s="54">
        <f t="shared" si="1"/>
        <v>6.13583333333333</v>
      </c>
      <c r="N20" s="64">
        <f t="shared" si="4"/>
        <v>1472.6</v>
      </c>
    </row>
    <row r="21" s="22" customFormat="1" ht="21.95" customHeight="1" spans="1:14">
      <c r="A21" s="56" t="s">
        <v>74</v>
      </c>
      <c r="B21" s="57">
        <v>20</v>
      </c>
      <c r="C21" s="57">
        <v>20</v>
      </c>
      <c r="D21" s="57">
        <v>20</v>
      </c>
      <c r="E21" s="57"/>
      <c r="F21" s="43">
        <f>IFERROR(D21/B21,"")</f>
        <v>1</v>
      </c>
      <c r="G21" s="43"/>
      <c r="H21" s="58" t="s">
        <v>135</v>
      </c>
      <c r="I21" s="72"/>
      <c r="J21" s="73"/>
      <c r="K21" s="73"/>
      <c r="L21" s="73"/>
      <c r="M21" s="43" t="str">
        <f t="shared" si="1"/>
        <v/>
      </c>
      <c r="N21" s="66" t="str">
        <f t="shared" si="2"/>
        <v/>
      </c>
    </row>
    <row r="22" s="22" customFormat="1" ht="21.95" customHeight="1" spans="1:14">
      <c r="A22" s="56" t="s">
        <v>1494</v>
      </c>
      <c r="B22" s="57">
        <v>200</v>
      </c>
      <c r="C22" s="57">
        <v>200</v>
      </c>
      <c r="D22" s="57">
        <v>200</v>
      </c>
      <c r="E22" s="57"/>
      <c r="F22" s="43">
        <f>IFERROR(D22/B22,"")</f>
        <v>1</v>
      </c>
      <c r="G22" s="43"/>
      <c r="H22" s="58" t="s">
        <v>1495</v>
      </c>
      <c r="I22" s="73"/>
      <c r="J22" s="73"/>
      <c r="K22" s="73">
        <v>163</v>
      </c>
      <c r="L22" s="73">
        <v>200</v>
      </c>
      <c r="M22" s="43" t="str">
        <f t="shared" si="1"/>
        <v/>
      </c>
      <c r="N22" s="66"/>
    </row>
    <row r="23" s="22" customFormat="1" ht="21.95" customHeight="1" spans="1:14">
      <c r="A23" s="59" t="s">
        <v>1496</v>
      </c>
      <c r="B23" s="60"/>
      <c r="C23" s="60"/>
      <c r="D23" s="60"/>
      <c r="E23" s="60"/>
      <c r="F23" s="61"/>
      <c r="G23" s="61"/>
      <c r="H23" s="62" t="s">
        <v>1497</v>
      </c>
      <c r="I23" s="74">
        <v>1200</v>
      </c>
      <c r="J23" s="74">
        <v>7200</v>
      </c>
      <c r="K23" s="74">
        <v>7200</v>
      </c>
      <c r="L23" s="74">
        <v>300</v>
      </c>
      <c r="M23" s="75">
        <f t="shared" si="1"/>
        <v>6</v>
      </c>
      <c r="N23" s="76">
        <f t="shared" ref="N23" si="6">K23/L23*100</f>
        <v>2400</v>
      </c>
    </row>
  </sheetData>
  <mergeCells count="3">
    <mergeCell ref="A1:N1"/>
    <mergeCell ref="A2:N2"/>
    <mergeCell ref="A3:N3"/>
  </mergeCells>
  <printOptions horizontalCentered="1"/>
  <pageMargins left="0" right="0" top="0.393700787401575" bottom="0.15748031496063" header="0.196850393700787" footer="0.15748031496063"/>
  <pageSetup paperSize="9" firstPageNumber="45" orientation="landscape" blackAndWhite="1" useFirstPageNumber="1"/>
  <headerFooter>
    <oddFooter>&amp;R&amp;14- &amp;P -</oddFooter>
    <evenFooter>&amp;L－ &amp;P －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workbookViewId="0">
      <selection activeCell="G16" sqref="G16"/>
    </sheetView>
  </sheetViews>
  <sheetFormatPr defaultColWidth="9" defaultRowHeight="15" outlineLevelRow="5"/>
  <cols>
    <col min="1" max="1" width="13.75" style="3" customWidth="1"/>
    <col min="2" max="4" width="6.625" style="3" customWidth="1"/>
    <col min="5" max="5" width="10.375" style="4" customWidth="1"/>
    <col min="6" max="6" width="8.125" style="4" customWidth="1"/>
    <col min="7" max="7" width="13.75" style="5" customWidth="1"/>
    <col min="8" max="9" width="6.625" style="5" customWidth="1"/>
    <col min="10" max="10" width="6.625" style="6" customWidth="1"/>
    <col min="11" max="11" width="9.125" style="3" customWidth="1"/>
    <col min="12" max="12" width="8.25" style="3" customWidth="1"/>
    <col min="13" max="16384" width="9" style="3"/>
  </cols>
  <sheetData>
    <row r="1" ht="18" spans="1:12">
      <c r="A1" s="7" t="s">
        <v>1498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4.95" customHeight="1" spans="1:12">
      <c r="A2" s="8" t="s">
        <v>1499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18" customHeight="1" spans="1:12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2" customFormat="1" ht="51" customHeight="1" spans="1:12">
      <c r="A4" s="11" t="s">
        <v>1500</v>
      </c>
      <c r="B4" s="12" t="s">
        <v>4</v>
      </c>
      <c r="C4" s="12" t="s">
        <v>5</v>
      </c>
      <c r="D4" s="12" t="s">
        <v>6</v>
      </c>
      <c r="E4" s="12" t="s">
        <v>8</v>
      </c>
      <c r="F4" s="12" t="s">
        <v>9</v>
      </c>
      <c r="G4" s="13" t="s">
        <v>1462</v>
      </c>
      <c r="H4" s="12" t="s">
        <v>4</v>
      </c>
      <c r="I4" s="12" t="s">
        <v>5</v>
      </c>
      <c r="J4" s="12" t="s">
        <v>6</v>
      </c>
      <c r="K4" s="12" t="s">
        <v>8</v>
      </c>
      <c r="L4" s="20" t="s">
        <v>9</v>
      </c>
    </row>
    <row r="5" s="1" customFormat="1" ht="21.95" customHeight="1" spans="1:12">
      <c r="A5" s="14" t="s">
        <v>1501</v>
      </c>
      <c r="B5" s="15"/>
      <c r="C5" s="15"/>
      <c r="D5" s="15"/>
      <c r="E5" s="16"/>
      <c r="F5" s="16"/>
      <c r="G5" s="17"/>
      <c r="H5" s="18"/>
      <c r="I5" s="18"/>
      <c r="J5" s="18"/>
      <c r="K5" s="16"/>
      <c r="L5" s="21"/>
    </row>
    <row r="6" ht="14.25" spans="1:1">
      <c r="A6" s="19" t="s">
        <v>1502</v>
      </c>
    </row>
  </sheetData>
  <mergeCells count="3">
    <mergeCell ref="A1:L1"/>
    <mergeCell ref="A2:L2"/>
    <mergeCell ref="A3:L3"/>
  </mergeCells>
  <pageMargins left="0.708661417322835" right="0.708661417322835" top="0.748031496062992" bottom="0.748031496062992" header="0.31496062992126" footer="0.31496062992126"/>
  <pageSetup paperSize="9" scale="86" firstPageNumber="46" orientation="portrait" useFirstPageNumber="1"/>
  <headerFooter>
    <oddFooter>&amp;L&amp;14-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O13" sqref="O13"/>
    </sheetView>
  </sheetViews>
  <sheetFormatPr defaultColWidth="9" defaultRowHeight="21.95" customHeight="1"/>
  <cols>
    <col min="1" max="1" width="29.25" style="402" customWidth="1"/>
    <col min="2" max="4" width="10.125" style="402" customWidth="1"/>
    <col min="5" max="5" width="10.125" style="402" hidden="1" customWidth="1"/>
    <col min="6" max="7" width="10.125" style="403" customWidth="1"/>
    <col min="8" max="8" width="10.25" style="404" customWidth="1"/>
    <col min="9" max="9" width="11.625" style="405" customWidth="1"/>
    <col min="10" max="10" width="1.625" style="402" customWidth="1"/>
    <col min="11" max="16384" width="9" style="402"/>
  </cols>
  <sheetData>
    <row r="1" ht="18" customHeight="1" spans="1:9">
      <c r="A1" s="120" t="s">
        <v>34</v>
      </c>
      <c r="B1" s="120"/>
      <c r="C1" s="120"/>
      <c r="D1" s="120"/>
      <c r="E1" s="120"/>
      <c r="F1" s="29"/>
      <c r="G1" s="29"/>
      <c r="H1" s="120"/>
      <c r="I1" s="120"/>
    </row>
    <row r="2" s="399" customFormat="1" customHeight="1" spans="1:9">
      <c r="A2" s="121" t="s">
        <v>35</v>
      </c>
      <c r="B2" s="121"/>
      <c r="C2" s="121"/>
      <c r="D2" s="121"/>
      <c r="E2" s="121"/>
      <c r="F2" s="372"/>
      <c r="G2" s="372"/>
      <c r="H2" s="121"/>
      <c r="I2" s="121"/>
    </row>
    <row r="3" customHeight="1" spans="1:9">
      <c r="A3" s="406" t="s">
        <v>2</v>
      </c>
      <c r="B3" s="406"/>
      <c r="C3" s="406"/>
      <c r="D3" s="406"/>
      <c r="E3" s="406"/>
      <c r="F3" s="373"/>
      <c r="G3" s="373"/>
      <c r="H3" s="406"/>
      <c r="I3" s="406"/>
    </row>
    <row r="4" s="400" customFormat="1" customHeight="1" spans="1:9">
      <c r="A4" s="407" t="s">
        <v>3</v>
      </c>
      <c r="B4" s="124" t="s">
        <v>4</v>
      </c>
      <c r="C4" s="124" t="s">
        <v>36</v>
      </c>
      <c r="D4" s="124" t="s">
        <v>6</v>
      </c>
      <c r="E4" s="124" t="s">
        <v>7</v>
      </c>
      <c r="F4" s="408" t="s">
        <v>37</v>
      </c>
      <c r="G4" s="408"/>
      <c r="H4" s="409" t="s">
        <v>38</v>
      </c>
      <c r="I4" s="430" t="s">
        <v>39</v>
      </c>
    </row>
    <row r="5" s="400" customFormat="1" customHeight="1" spans="1:9">
      <c r="A5" s="410"/>
      <c r="B5" s="411"/>
      <c r="C5" s="411"/>
      <c r="D5" s="411"/>
      <c r="E5" s="411"/>
      <c r="F5" s="412" t="s">
        <v>40</v>
      </c>
      <c r="G5" s="412" t="s">
        <v>41</v>
      </c>
      <c r="H5" s="413"/>
      <c r="I5" s="431"/>
    </row>
    <row r="6" s="401" customFormat="1" ht="21.75" customHeight="1" spans="1:9">
      <c r="A6" s="414" t="s">
        <v>42</v>
      </c>
      <c r="B6" s="415">
        <f t="shared" ref="B6:G6" si="0">SUM(B7:B31)</f>
        <v>665791</v>
      </c>
      <c r="C6" s="415">
        <f t="shared" si="0"/>
        <v>624661</v>
      </c>
      <c r="D6" s="415">
        <f t="shared" si="0"/>
        <v>589551</v>
      </c>
      <c r="E6" s="415">
        <f t="shared" si="0"/>
        <v>692553</v>
      </c>
      <c r="F6" s="349">
        <f t="shared" si="0"/>
        <v>473592</v>
      </c>
      <c r="G6" s="349">
        <f t="shared" si="0"/>
        <v>115959</v>
      </c>
      <c r="H6" s="416">
        <f>IFERROR(D6/B6,"")*100</f>
        <v>88.5489590577223</v>
      </c>
      <c r="I6" s="432">
        <f>D6/E6*100</f>
        <v>85.1272032609779</v>
      </c>
    </row>
    <row r="7" s="401" customFormat="1" ht="20.1" customHeight="1" spans="1:9">
      <c r="A7" s="417" t="s">
        <v>43</v>
      </c>
      <c r="B7" s="418">
        <v>46145</v>
      </c>
      <c r="C7" s="419">
        <v>33988</v>
      </c>
      <c r="D7" s="418">
        <v>25515</v>
      </c>
      <c r="E7" s="420">
        <v>24337</v>
      </c>
      <c r="F7" s="418">
        <v>12845</v>
      </c>
      <c r="G7" s="418">
        <v>12670</v>
      </c>
      <c r="H7" s="421">
        <f t="shared" ref="H7:H30" si="1">IFERROR(D7/B7,"")*100</f>
        <v>55.2930978437534</v>
      </c>
      <c r="I7" s="433">
        <f t="shared" ref="I7:I31" si="2">D7/E7*100</f>
        <v>104.840366520113</v>
      </c>
    </row>
    <row r="8" s="401" customFormat="1" ht="20.1" hidden="1" customHeight="1" spans="1:9">
      <c r="A8" s="417" t="s">
        <v>44</v>
      </c>
      <c r="B8" s="418">
        <v>0</v>
      </c>
      <c r="C8" s="419">
        <v>0</v>
      </c>
      <c r="D8" s="418">
        <v>0</v>
      </c>
      <c r="E8" s="420">
        <v>0</v>
      </c>
      <c r="F8" s="418">
        <v>0</v>
      </c>
      <c r="G8" s="418">
        <v>0</v>
      </c>
      <c r="H8" s="421" t="e">
        <f t="shared" si="1"/>
        <v>#VALUE!</v>
      </c>
      <c r="I8" s="433" t="e">
        <f t="shared" si="2"/>
        <v>#DIV/0!</v>
      </c>
    </row>
    <row r="9" s="401" customFormat="1" ht="20.1" hidden="1" customHeight="1" spans="1:9">
      <c r="A9" s="417" t="s">
        <v>45</v>
      </c>
      <c r="B9" s="418">
        <v>0</v>
      </c>
      <c r="C9" s="419">
        <v>0</v>
      </c>
      <c r="D9" s="418">
        <v>0</v>
      </c>
      <c r="E9" s="420">
        <v>0</v>
      </c>
      <c r="F9" s="418">
        <v>0</v>
      </c>
      <c r="G9" s="418">
        <v>0</v>
      </c>
      <c r="H9" s="421" t="e">
        <f t="shared" si="1"/>
        <v>#VALUE!</v>
      </c>
      <c r="I9" s="433" t="e">
        <f t="shared" si="2"/>
        <v>#DIV/0!</v>
      </c>
    </row>
    <row r="10" s="401" customFormat="1" ht="20.1" customHeight="1" spans="1:9">
      <c r="A10" s="417" t="s">
        <v>46</v>
      </c>
      <c r="B10" s="418">
        <v>24143</v>
      </c>
      <c r="C10" s="419">
        <v>19085</v>
      </c>
      <c r="D10" s="418">
        <v>16627</v>
      </c>
      <c r="E10" s="420">
        <v>15715</v>
      </c>
      <c r="F10" s="418">
        <v>16627</v>
      </c>
      <c r="G10" s="418">
        <v>0</v>
      </c>
      <c r="H10" s="421">
        <f t="shared" si="1"/>
        <v>68.8688232614008</v>
      </c>
      <c r="I10" s="433">
        <f t="shared" si="2"/>
        <v>105.803372573974</v>
      </c>
    </row>
    <row r="11" s="401" customFormat="1" ht="20.1" customHeight="1" spans="1:9">
      <c r="A11" s="417" t="s">
        <v>47</v>
      </c>
      <c r="B11" s="418">
        <v>155225</v>
      </c>
      <c r="C11" s="419">
        <v>139363</v>
      </c>
      <c r="D11" s="418">
        <v>155596</v>
      </c>
      <c r="E11" s="420">
        <v>155525</v>
      </c>
      <c r="F11" s="422">
        <v>155589</v>
      </c>
      <c r="G11" s="422">
        <v>7</v>
      </c>
      <c r="H11" s="421">
        <f t="shared" si="1"/>
        <v>100.23900789177</v>
      </c>
      <c r="I11" s="433">
        <f t="shared" si="2"/>
        <v>100.045651824466</v>
      </c>
    </row>
    <row r="12" s="401" customFormat="1" ht="20.1" customHeight="1" spans="1:9">
      <c r="A12" s="417" t="s">
        <v>48</v>
      </c>
      <c r="B12" s="418">
        <v>2549</v>
      </c>
      <c r="C12" s="419">
        <v>2587</v>
      </c>
      <c r="D12" s="418">
        <v>2611</v>
      </c>
      <c r="E12" s="420">
        <v>7251</v>
      </c>
      <c r="F12" s="422">
        <v>2611</v>
      </c>
      <c r="G12" s="422">
        <v>0</v>
      </c>
      <c r="H12" s="421">
        <f t="shared" si="1"/>
        <v>102.432326402511</v>
      </c>
      <c r="I12" s="433">
        <f t="shared" si="2"/>
        <v>36.0088263687767</v>
      </c>
    </row>
    <row r="13" s="401" customFormat="1" ht="20.1" customHeight="1" spans="1:9">
      <c r="A13" s="423" t="s">
        <v>49</v>
      </c>
      <c r="B13" s="418">
        <v>6591</v>
      </c>
      <c r="C13" s="419">
        <v>6455</v>
      </c>
      <c r="D13" s="418">
        <v>5108</v>
      </c>
      <c r="E13" s="420">
        <v>8410</v>
      </c>
      <c r="F13" s="422">
        <v>4402</v>
      </c>
      <c r="G13" s="422">
        <v>705</v>
      </c>
      <c r="H13" s="421">
        <f t="shared" si="1"/>
        <v>77.499620694887</v>
      </c>
      <c r="I13" s="433">
        <f t="shared" si="2"/>
        <v>60.7372175980975</v>
      </c>
    </row>
    <row r="14" s="401" customFormat="1" ht="20.1" customHeight="1" spans="1:9">
      <c r="A14" s="417" t="s">
        <v>50</v>
      </c>
      <c r="B14" s="418">
        <v>106108</v>
      </c>
      <c r="C14" s="419">
        <v>105175</v>
      </c>
      <c r="D14" s="418">
        <v>87321</v>
      </c>
      <c r="E14" s="420">
        <v>88546</v>
      </c>
      <c r="F14" s="422">
        <v>43560</v>
      </c>
      <c r="G14" s="422">
        <v>43761</v>
      </c>
      <c r="H14" s="421">
        <f t="shared" si="1"/>
        <v>82.2944547065254</v>
      </c>
      <c r="I14" s="433">
        <f t="shared" si="2"/>
        <v>98.6165382964787</v>
      </c>
    </row>
    <row r="15" s="401" customFormat="1" ht="20.1" customHeight="1" spans="1:9">
      <c r="A15" s="417" t="s">
        <v>51</v>
      </c>
      <c r="B15" s="418">
        <v>79932</v>
      </c>
      <c r="C15" s="419">
        <v>42258</v>
      </c>
      <c r="D15" s="418">
        <v>37794</v>
      </c>
      <c r="E15" s="420">
        <v>83429</v>
      </c>
      <c r="F15" s="422">
        <v>34513</v>
      </c>
      <c r="G15" s="422">
        <v>3281</v>
      </c>
      <c r="H15" s="421">
        <f t="shared" si="1"/>
        <v>47.2826902867437</v>
      </c>
      <c r="I15" s="433">
        <f t="shared" si="2"/>
        <v>45.3007946876985</v>
      </c>
    </row>
    <row r="16" s="401" customFormat="1" ht="20.1" customHeight="1" spans="1:9">
      <c r="A16" s="417" t="s">
        <v>52</v>
      </c>
      <c r="B16" s="418">
        <v>16002</v>
      </c>
      <c r="C16" s="419">
        <v>17579</v>
      </c>
      <c r="D16" s="418">
        <v>8818</v>
      </c>
      <c r="E16" s="420">
        <v>30276</v>
      </c>
      <c r="F16" s="422">
        <v>7062</v>
      </c>
      <c r="G16" s="422">
        <v>1756</v>
      </c>
      <c r="H16" s="421">
        <f t="shared" si="1"/>
        <v>55.1056117985252</v>
      </c>
      <c r="I16" s="433">
        <f t="shared" si="2"/>
        <v>29.1253798388162</v>
      </c>
    </row>
    <row r="17" s="401" customFormat="1" ht="20.1" customHeight="1" spans="1:9">
      <c r="A17" s="417" t="s">
        <v>53</v>
      </c>
      <c r="B17" s="418">
        <v>7958</v>
      </c>
      <c r="C17" s="419">
        <v>7402</v>
      </c>
      <c r="D17" s="418">
        <v>5355</v>
      </c>
      <c r="E17" s="420">
        <v>4494</v>
      </c>
      <c r="F17" s="422">
        <v>4704</v>
      </c>
      <c r="G17" s="422">
        <v>651</v>
      </c>
      <c r="H17" s="421">
        <f t="shared" si="1"/>
        <v>67.2907765770294</v>
      </c>
      <c r="I17" s="433">
        <f t="shared" si="2"/>
        <v>119.158878504673</v>
      </c>
    </row>
    <row r="18" s="401" customFormat="1" ht="20.1" customHeight="1" spans="1:9">
      <c r="A18" s="417" t="s">
        <v>54</v>
      </c>
      <c r="B18" s="418">
        <v>126956</v>
      </c>
      <c r="C18" s="419">
        <v>179772</v>
      </c>
      <c r="D18" s="418">
        <v>180961</v>
      </c>
      <c r="E18" s="420">
        <v>180760</v>
      </c>
      <c r="F18" s="422">
        <v>131405</v>
      </c>
      <c r="G18" s="422">
        <v>49556</v>
      </c>
      <c r="H18" s="421">
        <f t="shared" si="1"/>
        <v>142.538359746684</v>
      </c>
      <c r="I18" s="433">
        <f t="shared" si="2"/>
        <v>100.111197167515</v>
      </c>
    </row>
    <row r="19" s="401" customFormat="1" ht="20.1" customHeight="1" spans="1:9">
      <c r="A19" s="417" t="s">
        <v>55</v>
      </c>
      <c r="B19" s="418">
        <v>11305</v>
      </c>
      <c r="C19" s="419">
        <v>18931</v>
      </c>
      <c r="D19" s="418">
        <v>24254</v>
      </c>
      <c r="E19" s="420">
        <v>38151</v>
      </c>
      <c r="F19" s="422">
        <v>24231</v>
      </c>
      <c r="G19" s="422">
        <v>23</v>
      </c>
      <c r="H19" s="421">
        <f t="shared" si="1"/>
        <v>214.542237947811</v>
      </c>
      <c r="I19" s="433">
        <f t="shared" si="2"/>
        <v>63.5736940053996</v>
      </c>
    </row>
    <row r="20" s="401" customFormat="1" ht="20.1" customHeight="1" spans="1:9">
      <c r="A20" s="417" t="s">
        <v>56</v>
      </c>
      <c r="B20" s="418">
        <v>2325</v>
      </c>
      <c r="C20" s="419">
        <v>1648</v>
      </c>
      <c r="D20" s="418">
        <v>1348</v>
      </c>
      <c r="E20" s="420">
        <v>860</v>
      </c>
      <c r="F20" s="422">
        <v>1348</v>
      </c>
      <c r="G20" s="422">
        <v>0</v>
      </c>
      <c r="H20" s="421">
        <f t="shared" si="1"/>
        <v>57.9784946236559</v>
      </c>
      <c r="I20" s="433">
        <f t="shared" si="2"/>
        <v>156.744186046512</v>
      </c>
    </row>
    <row r="21" s="401" customFormat="1" ht="20.1" customHeight="1" spans="1:9">
      <c r="A21" s="417" t="s">
        <v>57</v>
      </c>
      <c r="B21" s="418">
        <v>909</v>
      </c>
      <c r="C21" s="419">
        <v>2290</v>
      </c>
      <c r="D21" s="418">
        <v>449</v>
      </c>
      <c r="E21" s="420">
        <v>1113</v>
      </c>
      <c r="F21" s="422">
        <v>449</v>
      </c>
      <c r="G21" s="422">
        <v>0</v>
      </c>
      <c r="H21" s="421">
        <f t="shared" si="1"/>
        <v>49.3949394939494</v>
      </c>
      <c r="I21" s="433">
        <f t="shared" si="2"/>
        <v>40.3414195867026</v>
      </c>
    </row>
    <row r="22" s="401" customFormat="1" ht="20.1" customHeight="1" spans="1:9">
      <c r="A22" s="417" t="s">
        <v>58</v>
      </c>
      <c r="B22" s="418">
        <v>0</v>
      </c>
      <c r="C22" s="419"/>
      <c r="D22" s="418"/>
      <c r="E22" s="420">
        <v>29</v>
      </c>
      <c r="F22" s="422"/>
      <c r="G22" s="422">
        <v>0</v>
      </c>
      <c r="H22" s="421"/>
      <c r="I22" s="433">
        <f t="shared" si="2"/>
        <v>0</v>
      </c>
    </row>
    <row r="23" s="401" customFormat="1" ht="20.1" hidden="1" customHeight="1" spans="1:9">
      <c r="A23" s="417" t="s">
        <v>59</v>
      </c>
      <c r="B23" s="418">
        <v>0</v>
      </c>
      <c r="C23" s="419"/>
      <c r="D23" s="418">
        <v>0</v>
      </c>
      <c r="E23" s="420">
        <v>0</v>
      </c>
      <c r="F23" s="422">
        <v>0</v>
      </c>
      <c r="G23" s="422">
        <v>0</v>
      </c>
      <c r="H23" s="421" t="e">
        <f t="shared" si="1"/>
        <v>#VALUE!</v>
      </c>
      <c r="I23" s="433" t="e">
        <f t="shared" si="2"/>
        <v>#DIV/0!</v>
      </c>
    </row>
    <row r="24" s="401" customFormat="1" ht="20.1" customHeight="1" spans="1:9">
      <c r="A24" s="423" t="s">
        <v>60</v>
      </c>
      <c r="B24" s="418">
        <v>3004</v>
      </c>
      <c r="C24" s="419">
        <v>2378</v>
      </c>
      <c r="D24" s="418">
        <v>1214</v>
      </c>
      <c r="E24" s="420">
        <v>1625</v>
      </c>
      <c r="F24" s="422">
        <v>1214</v>
      </c>
      <c r="G24" s="422">
        <v>0</v>
      </c>
      <c r="H24" s="421">
        <f t="shared" si="1"/>
        <v>40.4127829560586</v>
      </c>
      <c r="I24" s="433">
        <f t="shared" si="2"/>
        <v>74.7076923076923</v>
      </c>
    </row>
    <row r="25" s="401" customFormat="1" ht="20.1" customHeight="1" spans="1:9">
      <c r="A25" s="417" t="s">
        <v>61</v>
      </c>
      <c r="B25" s="418">
        <v>18003</v>
      </c>
      <c r="C25" s="419">
        <v>17209</v>
      </c>
      <c r="D25" s="418">
        <v>16606</v>
      </c>
      <c r="E25" s="420">
        <v>23894</v>
      </c>
      <c r="F25" s="422">
        <v>14099</v>
      </c>
      <c r="G25" s="422">
        <v>2507</v>
      </c>
      <c r="H25" s="421">
        <f t="shared" si="1"/>
        <v>92.2401821918569</v>
      </c>
      <c r="I25" s="433">
        <f t="shared" si="2"/>
        <v>69.4986189001423</v>
      </c>
    </row>
    <row r="26" s="401" customFormat="1" ht="20.1" customHeight="1" spans="1:9">
      <c r="A26" s="417" t="s">
        <v>62</v>
      </c>
      <c r="B26" s="418">
        <v>200</v>
      </c>
      <c r="C26" s="419">
        <v>200</v>
      </c>
      <c r="D26" s="418">
        <v>143</v>
      </c>
      <c r="E26" s="420">
        <v>1376</v>
      </c>
      <c r="F26" s="422">
        <v>143</v>
      </c>
      <c r="G26" s="422">
        <v>0</v>
      </c>
      <c r="H26" s="421">
        <f t="shared" si="1"/>
        <v>71.5</v>
      </c>
      <c r="I26" s="433"/>
    </row>
    <row r="27" s="401" customFormat="1" ht="20.1" customHeight="1" spans="1:9">
      <c r="A27" s="424" t="s">
        <v>63</v>
      </c>
      <c r="B27" s="418">
        <v>5305</v>
      </c>
      <c r="C27" s="419">
        <v>5358</v>
      </c>
      <c r="D27" s="418">
        <v>4380</v>
      </c>
      <c r="E27" s="420">
        <v>13059</v>
      </c>
      <c r="F27" s="422">
        <v>3338</v>
      </c>
      <c r="G27" s="422">
        <v>1042</v>
      </c>
      <c r="H27" s="421">
        <f t="shared" si="1"/>
        <v>82.5636192271442</v>
      </c>
      <c r="I27" s="433">
        <f t="shared" si="2"/>
        <v>33.5400872961176</v>
      </c>
    </row>
    <row r="28" s="401" customFormat="1" ht="20.1" customHeight="1" spans="1:9">
      <c r="A28" s="417" t="s">
        <v>64</v>
      </c>
      <c r="B28" s="418">
        <v>8000</v>
      </c>
      <c r="C28" s="419">
        <v>8000</v>
      </c>
      <c r="D28" s="418">
        <v>0</v>
      </c>
      <c r="E28" s="420">
        <v>0</v>
      </c>
      <c r="F28" s="422">
        <v>0</v>
      </c>
      <c r="G28" s="422">
        <v>0</v>
      </c>
      <c r="H28" s="421">
        <f t="shared" si="1"/>
        <v>0</v>
      </c>
      <c r="I28" s="433"/>
    </row>
    <row r="29" s="401" customFormat="1" ht="20.1" customHeight="1" spans="1:9">
      <c r="A29" s="417" t="s">
        <v>65</v>
      </c>
      <c r="B29" s="418">
        <v>30148</v>
      </c>
      <c r="C29" s="419">
        <v>0</v>
      </c>
      <c r="D29" s="418">
        <v>0</v>
      </c>
      <c r="E29" s="420">
        <v>0</v>
      </c>
      <c r="F29" s="422">
        <v>15448</v>
      </c>
      <c r="G29" s="422">
        <v>0</v>
      </c>
      <c r="H29" s="421">
        <f t="shared" si="1"/>
        <v>0</v>
      </c>
      <c r="I29" s="433"/>
    </row>
    <row r="30" s="401" customFormat="1" ht="20.1" customHeight="1" spans="1:9">
      <c r="A30" s="417" t="s">
        <v>66</v>
      </c>
      <c r="B30" s="418">
        <v>14980</v>
      </c>
      <c r="C30" s="419">
        <v>14980</v>
      </c>
      <c r="D30" s="418">
        <v>15448</v>
      </c>
      <c r="E30" s="420">
        <v>13702</v>
      </c>
      <c r="F30" s="422">
        <v>3</v>
      </c>
      <c r="G30" s="422">
        <v>0</v>
      </c>
      <c r="H30" s="421">
        <f t="shared" si="1"/>
        <v>103.124165554072</v>
      </c>
      <c r="I30" s="433">
        <f t="shared" si="2"/>
        <v>112.742665304335</v>
      </c>
    </row>
    <row r="31" ht="20.1" customHeight="1" spans="1:9">
      <c r="A31" s="425" t="s">
        <v>67</v>
      </c>
      <c r="B31" s="426">
        <v>3</v>
      </c>
      <c r="C31" s="427">
        <v>3</v>
      </c>
      <c r="D31" s="426">
        <v>3</v>
      </c>
      <c r="E31" s="428">
        <v>1</v>
      </c>
      <c r="F31" s="426">
        <v>1</v>
      </c>
      <c r="G31" s="426">
        <v>0</v>
      </c>
      <c r="H31" s="429"/>
      <c r="I31" s="434">
        <f t="shared" si="2"/>
        <v>300</v>
      </c>
    </row>
  </sheetData>
  <mergeCells count="11">
    <mergeCell ref="A1:I1"/>
    <mergeCell ref="A2:I2"/>
    <mergeCell ref="A3:I3"/>
    <mergeCell ref="F4:G4"/>
    <mergeCell ref="A4:A5"/>
    <mergeCell ref="B4:B5"/>
    <mergeCell ref="C4:C5"/>
    <mergeCell ref="D4:D5"/>
    <mergeCell ref="E4:E5"/>
    <mergeCell ref="H4:H5"/>
    <mergeCell ref="I4:I5"/>
  </mergeCells>
  <printOptions horizontalCentered="1"/>
  <pageMargins left="0.393700787401575" right="0.393700787401575" top="0.78740157480315" bottom="0.393700787401575" header="0.31496062992126" footer="0.31496062992126"/>
  <pageSetup paperSize="9" scale="95" firstPageNumber="17" fitToHeight="0" orientation="portrait" blackAndWhite="1" useFirstPageNumber="1"/>
  <headerFooter differentOddEven="1">
    <oddFooter>&amp;R-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"/>
  <sheetViews>
    <sheetView showZeros="0" zoomScale="85" zoomScaleNormal="85" topLeftCell="A35" workbookViewId="0">
      <selection activeCell="D37" sqref="D37"/>
    </sheetView>
  </sheetViews>
  <sheetFormatPr defaultColWidth="9" defaultRowHeight="15.75" outlineLevelCol="6"/>
  <cols>
    <col min="1" max="1" width="43.75" style="371" customWidth="1"/>
    <col min="2" max="4" width="11.125" style="334" customWidth="1"/>
    <col min="5" max="5" width="10.375" style="334" hidden="1" customWidth="1"/>
    <col min="6" max="7" width="11.125" style="334" customWidth="1"/>
    <col min="8" max="10" width="9" style="337" hidden="1" customWidth="1"/>
    <col min="11" max="16383" width="9" style="337"/>
  </cols>
  <sheetData>
    <row r="1" ht="18" customHeight="1" spans="1:7">
      <c r="A1" s="29" t="s">
        <v>68</v>
      </c>
      <c r="B1" s="29"/>
      <c r="C1" s="29"/>
      <c r="D1" s="29"/>
      <c r="E1" s="29"/>
      <c r="F1" s="29"/>
      <c r="G1" s="29"/>
    </row>
    <row r="2" ht="36" customHeight="1" spans="1:7">
      <c r="A2" s="372" t="s">
        <v>69</v>
      </c>
      <c r="B2" s="372"/>
      <c r="C2" s="372"/>
      <c r="D2" s="372"/>
      <c r="E2" s="372"/>
      <c r="F2" s="372"/>
      <c r="G2" s="372"/>
    </row>
    <row r="3" ht="14.25" spans="1:7">
      <c r="A3" s="373" t="s">
        <v>2</v>
      </c>
      <c r="B3" s="341"/>
      <c r="C3" s="341"/>
      <c r="D3" s="341"/>
      <c r="E3" s="341"/>
      <c r="F3" s="341"/>
      <c r="G3" s="341"/>
    </row>
    <row r="4" s="369" customFormat="1" ht="27" customHeight="1" spans="1:7">
      <c r="A4" s="374" t="s">
        <v>70</v>
      </c>
      <c r="B4" s="12" t="s">
        <v>4</v>
      </c>
      <c r="C4" s="12" t="s">
        <v>5</v>
      </c>
      <c r="D4" s="12" t="s">
        <v>6</v>
      </c>
      <c r="E4" s="375" t="s">
        <v>7</v>
      </c>
      <c r="F4" s="12" t="s">
        <v>71</v>
      </c>
      <c r="G4" s="20" t="s">
        <v>72</v>
      </c>
    </row>
    <row r="5" s="370" customFormat="1" ht="19.5" customHeight="1" spans="1:7">
      <c r="A5" s="376" t="s">
        <v>73</v>
      </c>
      <c r="B5" s="377">
        <f>B6+B58+B59+B60+B61</f>
        <v>627697</v>
      </c>
      <c r="C5" s="377">
        <f>C6+C58+C59+C60+C61</f>
        <v>736567</v>
      </c>
      <c r="D5" s="377">
        <f>D6+D58+D59+D60+D61</f>
        <v>748614</v>
      </c>
      <c r="E5" s="378">
        <f>E6+E58+E59+E60+E61</f>
        <v>636059</v>
      </c>
      <c r="F5" s="37">
        <f>D5/B5*100</f>
        <v>119.263593740292</v>
      </c>
      <c r="G5" s="64">
        <f>E5/D5*100</f>
        <v>84.9648817681743</v>
      </c>
    </row>
    <row r="6" s="333" customFormat="1" spans="1:7">
      <c r="A6" s="379" t="s">
        <v>74</v>
      </c>
      <c r="B6" s="380">
        <f>B7+B11+B25+B39</f>
        <v>498599</v>
      </c>
      <c r="C6" s="380">
        <f>C7+C11+C25+C39</f>
        <v>450469</v>
      </c>
      <c r="D6" s="380">
        <f>D7+D11+D25+D39</f>
        <v>468495</v>
      </c>
      <c r="E6" s="381">
        <f>E7+E11+E25+E39</f>
        <v>569257</v>
      </c>
      <c r="F6" s="37">
        <f t="shared" ref="F6:F61" si="0">D6/B6*100</f>
        <v>93.9622823150468</v>
      </c>
      <c r="G6" s="64">
        <f>E6/D6*100</f>
        <v>121.507593464178</v>
      </c>
    </row>
    <row r="7" s="333" customFormat="1" spans="1:7">
      <c r="A7" s="382" t="s">
        <v>75</v>
      </c>
      <c r="B7" s="383">
        <f>B8+B9</f>
        <v>5961</v>
      </c>
      <c r="C7" s="383">
        <f>C8+C9+C10</f>
        <v>5965</v>
      </c>
      <c r="D7" s="383">
        <f>D8+D9</f>
        <v>5961</v>
      </c>
      <c r="E7" s="384">
        <v>5961</v>
      </c>
      <c r="F7" s="47">
        <f t="shared" si="0"/>
        <v>100</v>
      </c>
      <c r="G7" s="70">
        <f>E7/D7*100</f>
        <v>100</v>
      </c>
    </row>
    <row r="8" s="333" customFormat="1" spans="1:7">
      <c r="A8" s="385" t="s">
        <v>76</v>
      </c>
      <c r="B8" s="383">
        <v>5569</v>
      </c>
      <c r="C8" s="383">
        <v>5569</v>
      </c>
      <c r="D8" s="383">
        <v>5569</v>
      </c>
      <c r="E8" s="384">
        <v>5569</v>
      </c>
      <c r="F8" s="47">
        <f t="shared" si="0"/>
        <v>100</v>
      </c>
      <c r="G8" s="70">
        <f t="shared" ref="G8:G55" si="1">E8/D8*100</f>
        <v>100</v>
      </c>
    </row>
    <row r="9" s="333" customFormat="1" spans="1:7">
      <c r="A9" s="385" t="s">
        <v>77</v>
      </c>
      <c r="B9" s="383">
        <v>392</v>
      </c>
      <c r="C9" s="383">
        <v>392</v>
      </c>
      <c r="D9" s="383">
        <v>392</v>
      </c>
      <c r="E9" s="384">
        <v>392</v>
      </c>
      <c r="F9" s="47">
        <f t="shared" si="0"/>
        <v>100</v>
      </c>
      <c r="G9" s="70">
        <f t="shared" si="1"/>
        <v>100</v>
      </c>
    </row>
    <row r="10" s="333" customFormat="1" spans="1:7">
      <c r="A10" s="385" t="s">
        <v>78</v>
      </c>
      <c r="B10" s="383"/>
      <c r="C10" s="383">
        <v>4</v>
      </c>
      <c r="D10" s="383"/>
      <c r="E10" s="384"/>
      <c r="F10" s="47"/>
      <c r="G10" s="70"/>
    </row>
    <row r="11" s="333" customFormat="1" spans="1:7">
      <c r="A11" s="382" t="s">
        <v>79</v>
      </c>
      <c r="B11" s="383">
        <f>SUM(B12:B24)</f>
        <v>272563</v>
      </c>
      <c r="C11" s="383">
        <f>SUM(C12:C24)</f>
        <v>250121</v>
      </c>
      <c r="D11" s="383">
        <f>SUM(D12:D24)</f>
        <v>252463</v>
      </c>
      <c r="E11" s="384">
        <f>SUM(E12:E24)</f>
        <v>258730</v>
      </c>
      <c r="F11" s="47">
        <f t="shared" si="0"/>
        <v>92.6255581278457</v>
      </c>
      <c r="G11" s="70">
        <f t="shared" si="1"/>
        <v>102.48234394743</v>
      </c>
    </row>
    <row r="12" s="333" customFormat="1" spans="1:7">
      <c r="A12" s="385" t="s">
        <v>80</v>
      </c>
      <c r="B12" s="386">
        <v>886</v>
      </c>
      <c r="C12" s="387">
        <v>1235</v>
      </c>
      <c r="D12" s="383">
        <v>1235</v>
      </c>
      <c r="E12" s="384">
        <v>1188</v>
      </c>
      <c r="F12" s="47">
        <f t="shared" si="0"/>
        <v>139.390519187359</v>
      </c>
      <c r="G12" s="70">
        <f t="shared" si="1"/>
        <v>96.1943319838057</v>
      </c>
    </row>
    <row r="13" s="333" customFormat="1" spans="1:7">
      <c r="A13" s="385" t="s">
        <v>81</v>
      </c>
      <c r="B13" s="386">
        <v>67271</v>
      </c>
      <c r="C13" s="387">
        <v>68189</v>
      </c>
      <c r="D13" s="383">
        <v>68189</v>
      </c>
      <c r="E13" s="384">
        <v>67981</v>
      </c>
      <c r="F13" s="47">
        <f t="shared" si="0"/>
        <v>101.364629632382</v>
      </c>
      <c r="G13" s="70">
        <f t="shared" si="1"/>
        <v>99.6949654636378</v>
      </c>
    </row>
    <row r="14" s="333" customFormat="1" spans="1:7">
      <c r="A14" s="385" t="s">
        <v>82</v>
      </c>
      <c r="B14" s="386">
        <v>66746</v>
      </c>
      <c r="C14" s="387">
        <v>80627</v>
      </c>
      <c r="D14" s="383">
        <v>82527</v>
      </c>
      <c r="E14" s="384">
        <v>69955</v>
      </c>
      <c r="F14" s="47">
        <f t="shared" si="0"/>
        <v>123.643364396368</v>
      </c>
      <c r="G14" s="70">
        <f t="shared" si="1"/>
        <v>84.766197729228</v>
      </c>
    </row>
    <row r="15" s="333" customFormat="1" spans="1:7">
      <c r="A15" s="385" t="s">
        <v>83</v>
      </c>
      <c r="B15" s="386">
        <v>13613</v>
      </c>
      <c r="C15" s="387">
        <v>35791</v>
      </c>
      <c r="D15" s="383">
        <v>35791</v>
      </c>
      <c r="E15" s="384">
        <v>49748</v>
      </c>
      <c r="F15" s="47">
        <f t="shared" si="0"/>
        <v>262.917799162565</v>
      </c>
      <c r="G15" s="70">
        <f t="shared" si="1"/>
        <v>138.995836942248</v>
      </c>
    </row>
    <row r="16" s="333" customFormat="1" spans="1:7">
      <c r="A16" s="385" t="s">
        <v>84</v>
      </c>
      <c r="B16" s="386">
        <v>13557</v>
      </c>
      <c r="C16" s="387">
        <v>15999</v>
      </c>
      <c r="D16" s="383">
        <v>16341</v>
      </c>
      <c r="E16" s="384">
        <v>17540</v>
      </c>
      <c r="F16" s="47">
        <f t="shared" si="0"/>
        <v>120.535516707236</v>
      </c>
      <c r="G16" s="70">
        <f t="shared" si="1"/>
        <v>107.33737225384</v>
      </c>
    </row>
    <row r="17" s="333" customFormat="1" spans="1:7">
      <c r="A17" s="385" t="s">
        <v>85</v>
      </c>
      <c r="B17" s="386"/>
      <c r="C17" s="387"/>
      <c r="D17" s="383">
        <v>0</v>
      </c>
      <c r="E17" s="384">
        <v>0</v>
      </c>
      <c r="F17" s="47"/>
      <c r="G17" s="70"/>
    </row>
    <row r="18" s="333" customFormat="1" spans="1:7">
      <c r="A18" s="385" t="s">
        <v>86</v>
      </c>
      <c r="B18" s="386"/>
      <c r="C18" s="387"/>
      <c r="D18" s="387">
        <v>0</v>
      </c>
      <c r="E18" s="384">
        <v>0</v>
      </c>
      <c r="F18" s="47"/>
      <c r="G18" s="70"/>
    </row>
    <row r="19" s="333" customFormat="1" spans="1:7">
      <c r="A19" s="385" t="s">
        <v>87</v>
      </c>
      <c r="B19" s="386"/>
      <c r="C19" s="387"/>
      <c r="D19" s="387">
        <v>0</v>
      </c>
      <c r="E19" s="384">
        <v>0</v>
      </c>
      <c r="F19" s="47"/>
      <c r="G19" s="70"/>
    </row>
    <row r="20" s="333" customFormat="1" spans="1:7">
      <c r="A20" s="385" t="s">
        <v>88</v>
      </c>
      <c r="B20" s="386"/>
      <c r="C20" s="387"/>
      <c r="D20" s="387">
        <v>0</v>
      </c>
      <c r="E20" s="384">
        <v>0</v>
      </c>
      <c r="F20" s="47"/>
      <c r="G20" s="70"/>
    </row>
    <row r="21" s="333" customFormat="1" spans="1:7">
      <c r="A21" s="385" t="s">
        <v>89</v>
      </c>
      <c r="B21" s="386">
        <v>2553</v>
      </c>
      <c r="C21" s="387">
        <v>447</v>
      </c>
      <c r="D21" s="383">
        <v>447</v>
      </c>
      <c r="E21" s="384">
        <v>2553</v>
      </c>
      <c r="F21" s="47">
        <f t="shared" si="0"/>
        <v>17.5088131609871</v>
      </c>
      <c r="G21" s="70">
        <f t="shared" si="1"/>
        <v>571.140939597315</v>
      </c>
    </row>
    <row r="22" s="333" customFormat="1" spans="1:7">
      <c r="A22" s="385" t="s">
        <v>90</v>
      </c>
      <c r="B22" s="386">
        <v>20447</v>
      </c>
      <c r="C22" s="387">
        <v>22850</v>
      </c>
      <c r="D22" s="383">
        <v>22850</v>
      </c>
      <c r="E22" s="384">
        <v>21585</v>
      </c>
      <c r="F22" s="47">
        <f t="shared" si="0"/>
        <v>111.752335305913</v>
      </c>
      <c r="G22" s="70">
        <f t="shared" si="1"/>
        <v>94.4638949671772</v>
      </c>
    </row>
    <row r="23" s="333" customFormat="1" spans="1:7">
      <c r="A23" s="385" t="s">
        <v>91</v>
      </c>
      <c r="B23" s="386">
        <v>22964</v>
      </c>
      <c r="C23" s="387">
        <v>23759</v>
      </c>
      <c r="D23" s="383">
        <v>23759</v>
      </c>
      <c r="E23" s="384">
        <v>22964</v>
      </c>
      <c r="F23" s="47">
        <f t="shared" si="0"/>
        <v>103.461940428497</v>
      </c>
      <c r="G23" s="70">
        <f t="shared" si="1"/>
        <v>96.6538995748979</v>
      </c>
    </row>
    <row r="24" s="333" customFormat="1" spans="1:7">
      <c r="A24" s="385" t="s">
        <v>92</v>
      </c>
      <c r="B24" s="386">
        <v>64526</v>
      </c>
      <c r="C24" s="387">
        <v>1224</v>
      </c>
      <c r="D24" s="387">
        <v>1324</v>
      </c>
      <c r="E24" s="384">
        <v>5216</v>
      </c>
      <c r="F24" s="47">
        <f t="shared" si="0"/>
        <v>2.0518860614326</v>
      </c>
      <c r="G24" s="70">
        <f t="shared" si="1"/>
        <v>393.957703927492</v>
      </c>
    </row>
    <row r="25" s="333" customFormat="1" spans="1:7">
      <c r="A25" s="382" t="s">
        <v>93</v>
      </c>
      <c r="B25" s="383">
        <f>SUM(B26:B38)</f>
        <v>171466</v>
      </c>
      <c r="C25" s="383">
        <f>SUM(C26:C38)</f>
        <v>123186</v>
      </c>
      <c r="D25" s="383">
        <f>SUM(D26:D38)</f>
        <v>134837</v>
      </c>
      <c r="E25" s="384">
        <f>SUM(E26:E38)</f>
        <v>192391</v>
      </c>
      <c r="F25" s="47">
        <f t="shared" si="0"/>
        <v>78.6377474251455</v>
      </c>
      <c r="G25" s="70">
        <f t="shared" si="1"/>
        <v>142.684129727004</v>
      </c>
    </row>
    <row r="26" s="333" customFormat="1" spans="1:7">
      <c r="A26" s="388" t="s">
        <v>94</v>
      </c>
      <c r="B26" s="386"/>
      <c r="C26" s="386">
        <v>24</v>
      </c>
      <c r="D26" s="386">
        <v>24</v>
      </c>
      <c r="E26" s="384"/>
      <c r="F26" s="47"/>
      <c r="G26" s="70">
        <f t="shared" si="1"/>
        <v>0</v>
      </c>
    </row>
    <row r="27" s="333" customFormat="1" spans="1:7">
      <c r="A27" s="385" t="s">
        <v>95</v>
      </c>
      <c r="B27" s="386">
        <v>1962</v>
      </c>
      <c r="C27" s="386">
        <v>3012</v>
      </c>
      <c r="D27" s="386">
        <v>3012</v>
      </c>
      <c r="E27" s="384">
        <v>2552</v>
      </c>
      <c r="F27" s="47">
        <f t="shared" si="0"/>
        <v>153.516819571865</v>
      </c>
      <c r="G27" s="70">
        <f t="shared" si="1"/>
        <v>84.7277556440903</v>
      </c>
    </row>
    <row r="28" s="333" customFormat="1" spans="1:7">
      <c r="A28" s="385" t="s">
        <v>96</v>
      </c>
      <c r="B28" s="386">
        <v>19198</v>
      </c>
      <c r="C28" s="386">
        <v>33429</v>
      </c>
      <c r="D28" s="386">
        <v>38080</v>
      </c>
      <c r="E28" s="384">
        <v>46877</v>
      </c>
      <c r="F28" s="47">
        <f t="shared" si="0"/>
        <v>198.353995207834</v>
      </c>
      <c r="G28" s="70">
        <f t="shared" si="1"/>
        <v>123.101365546218</v>
      </c>
    </row>
    <row r="29" s="333" customFormat="1" spans="1:7">
      <c r="A29" s="388" t="s">
        <v>97</v>
      </c>
      <c r="B29" s="386"/>
      <c r="C29" s="386"/>
      <c r="D29" s="386"/>
      <c r="E29" s="384">
        <v>6</v>
      </c>
      <c r="F29" s="47"/>
      <c r="G29" s="70"/>
    </row>
    <row r="30" s="333" customFormat="1" customHeight="1" spans="1:7">
      <c r="A30" s="385" t="s">
        <v>98</v>
      </c>
      <c r="B30" s="386">
        <v>815</v>
      </c>
      <c r="C30" s="386">
        <v>1221</v>
      </c>
      <c r="D30" s="386">
        <v>1847</v>
      </c>
      <c r="E30" s="384">
        <v>531</v>
      </c>
      <c r="F30" s="47">
        <f t="shared" si="0"/>
        <v>226.625766871166</v>
      </c>
      <c r="G30" s="70">
        <f t="shared" si="1"/>
        <v>28.7493232268544</v>
      </c>
    </row>
    <row r="31" s="333" customFormat="1" customHeight="1" spans="1:7">
      <c r="A31" s="385" t="s">
        <v>99</v>
      </c>
      <c r="B31" s="386">
        <v>40705</v>
      </c>
      <c r="C31" s="386">
        <v>36095</v>
      </c>
      <c r="D31" s="386">
        <v>37792</v>
      </c>
      <c r="E31" s="384">
        <v>40403</v>
      </c>
      <c r="F31" s="47">
        <f t="shared" si="0"/>
        <v>92.8436310035622</v>
      </c>
      <c r="G31" s="70">
        <f t="shared" si="1"/>
        <v>106.908869602032</v>
      </c>
    </row>
    <row r="32" s="333" customFormat="1" customHeight="1" spans="1:7">
      <c r="A32" s="385" t="s">
        <v>100</v>
      </c>
      <c r="B32" s="386">
        <v>47425</v>
      </c>
      <c r="C32" s="386">
        <v>12698</v>
      </c>
      <c r="D32" s="386">
        <v>13570</v>
      </c>
      <c r="E32" s="384">
        <v>50726</v>
      </c>
      <c r="F32" s="47">
        <f t="shared" si="0"/>
        <v>28.6136004217185</v>
      </c>
      <c r="G32" s="70">
        <f t="shared" si="1"/>
        <v>373.809874723655</v>
      </c>
    </row>
    <row r="33" s="333" customFormat="1" customHeight="1" spans="1:7">
      <c r="A33" s="385" t="s">
        <v>101</v>
      </c>
      <c r="B33" s="386">
        <v>9828</v>
      </c>
      <c r="C33" s="386">
        <v>9881</v>
      </c>
      <c r="D33" s="386">
        <v>9881</v>
      </c>
      <c r="E33" s="384">
        <v>9948</v>
      </c>
      <c r="F33" s="47">
        <f t="shared" si="0"/>
        <v>100.539275539276</v>
      </c>
      <c r="G33" s="70">
        <f t="shared" si="1"/>
        <v>100.678069021354</v>
      </c>
    </row>
    <row r="34" s="333" customFormat="1" hidden="1" customHeight="1" spans="1:7">
      <c r="A34" s="385" t="s">
        <v>102</v>
      </c>
      <c r="B34" s="386"/>
      <c r="C34" s="386"/>
      <c r="D34" s="386">
        <v>0</v>
      </c>
      <c r="E34" s="384">
        <v>0</v>
      </c>
      <c r="F34" s="47" t="e">
        <f t="shared" si="0"/>
        <v>#DIV/0!</v>
      </c>
      <c r="G34" s="70" t="e">
        <f t="shared" si="1"/>
        <v>#DIV/0!</v>
      </c>
    </row>
    <row r="35" s="333" customFormat="1" customHeight="1" spans="1:7">
      <c r="A35" s="385" t="s">
        <v>103</v>
      </c>
      <c r="B35" s="386">
        <v>49818</v>
      </c>
      <c r="C35" s="386">
        <v>26347</v>
      </c>
      <c r="D35" s="386">
        <v>29539</v>
      </c>
      <c r="E35" s="384">
        <v>37825</v>
      </c>
      <c r="F35" s="47">
        <f t="shared" si="0"/>
        <v>59.2938295395239</v>
      </c>
      <c r="G35" s="70">
        <f t="shared" si="1"/>
        <v>128.051051152713</v>
      </c>
    </row>
    <row r="36" s="333" customFormat="1" customHeight="1" spans="1:7">
      <c r="A36" s="388" t="s">
        <v>104</v>
      </c>
      <c r="B36" s="386"/>
      <c r="C36" s="386"/>
      <c r="D36" s="386"/>
      <c r="E36" s="384"/>
      <c r="F36" s="47"/>
      <c r="G36" s="70"/>
    </row>
    <row r="37" s="333" customFormat="1" spans="1:7">
      <c r="A37" s="385" t="s">
        <v>105</v>
      </c>
      <c r="B37" s="386">
        <v>1715</v>
      </c>
      <c r="C37" s="386">
        <v>479</v>
      </c>
      <c r="D37" s="386">
        <v>1092</v>
      </c>
      <c r="E37" s="384">
        <v>3523</v>
      </c>
      <c r="F37" s="47">
        <f t="shared" si="0"/>
        <v>63.6734693877551</v>
      </c>
      <c r="G37" s="70">
        <f t="shared" si="1"/>
        <v>322.619047619048</v>
      </c>
    </row>
    <row r="38" s="333" customFormat="1" spans="1:7">
      <c r="A38" s="385" t="s">
        <v>106</v>
      </c>
      <c r="B38" s="386"/>
      <c r="C38" s="386"/>
      <c r="D38" s="386"/>
      <c r="E38" s="384"/>
      <c r="F38" s="47"/>
      <c r="G38" s="70"/>
    </row>
    <row r="39" s="333" customFormat="1" spans="1:7">
      <c r="A39" s="382" t="s">
        <v>107</v>
      </c>
      <c r="B39" s="383">
        <f>SUM(B40:B57)</f>
        <v>48609</v>
      </c>
      <c r="C39" s="383">
        <f>SUM(C40:C57)</f>
        <v>71197</v>
      </c>
      <c r="D39" s="383">
        <f>SUM(D40:D57)</f>
        <v>75234</v>
      </c>
      <c r="E39" s="384">
        <f>SUM(E40:E57)</f>
        <v>112175</v>
      </c>
      <c r="F39" s="47">
        <f t="shared" si="0"/>
        <v>154.773807319632</v>
      </c>
      <c r="G39" s="70">
        <f t="shared" si="1"/>
        <v>149.101470080017</v>
      </c>
    </row>
    <row r="40" s="333" customFormat="1" spans="1:7">
      <c r="A40" s="389" t="s">
        <v>108</v>
      </c>
      <c r="B40" s="390"/>
      <c r="C40" s="387"/>
      <c r="D40" s="383"/>
      <c r="E40" s="384">
        <v>36</v>
      </c>
      <c r="F40" s="47"/>
      <c r="G40" s="70"/>
    </row>
    <row r="41" s="333" customFormat="1" spans="1:7">
      <c r="A41" s="391" t="s">
        <v>109</v>
      </c>
      <c r="B41" s="390">
        <v>5954</v>
      </c>
      <c r="C41" s="387">
        <v>573</v>
      </c>
      <c r="D41" s="383">
        <v>3572</v>
      </c>
      <c r="E41" s="384">
        <v>4874</v>
      </c>
      <c r="F41" s="47">
        <f t="shared" si="0"/>
        <v>59.993281827343</v>
      </c>
      <c r="G41" s="70">
        <f t="shared" si="1"/>
        <v>136.450167973124</v>
      </c>
    </row>
    <row r="42" s="333" customFormat="1" spans="1:7">
      <c r="A42" s="389" t="s">
        <v>110</v>
      </c>
      <c r="B42" s="390"/>
      <c r="C42" s="387"/>
      <c r="D42" s="383"/>
      <c r="E42" s="384"/>
      <c r="F42" s="47"/>
      <c r="G42" s="70"/>
    </row>
    <row r="43" s="333" customFormat="1" spans="1:7">
      <c r="A43" s="389" t="s">
        <v>111</v>
      </c>
      <c r="B43" s="390">
        <v>130</v>
      </c>
      <c r="C43" s="387">
        <v>399</v>
      </c>
      <c r="D43" s="383">
        <v>399</v>
      </c>
      <c r="E43" s="384">
        <v>1965</v>
      </c>
      <c r="F43" s="47">
        <f t="shared" si="0"/>
        <v>306.923076923077</v>
      </c>
      <c r="G43" s="70">
        <f t="shared" si="1"/>
        <v>492.481203007519</v>
      </c>
    </row>
    <row r="44" s="333" customFormat="1" spans="1:7">
      <c r="A44" s="389" t="s">
        <v>112</v>
      </c>
      <c r="B44" s="390">
        <v>50</v>
      </c>
      <c r="C44" s="387">
        <v>250</v>
      </c>
      <c r="D44" s="383"/>
      <c r="E44" s="384">
        <v>3275</v>
      </c>
      <c r="F44" s="47">
        <f t="shared" si="0"/>
        <v>0</v>
      </c>
      <c r="G44" s="70"/>
    </row>
    <row r="45" s="333" customFormat="1" spans="1:7">
      <c r="A45" s="389" t="s">
        <v>113</v>
      </c>
      <c r="B45" s="390"/>
      <c r="C45" s="387">
        <v>835</v>
      </c>
      <c r="D45" s="383">
        <v>443</v>
      </c>
      <c r="E45" s="384">
        <v>2760</v>
      </c>
      <c r="F45" s="47"/>
      <c r="G45" s="70">
        <f t="shared" si="1"/>
        <v>623.024830699774</v>
      </c>
    </row>
    <row r="46" s="333" customFormat="1" spans="1:7">
      <c r="A46" s="389" t="s">
        <v>114</v>
      </c>
      <c r="B46" s="390">
        <v>495</v>
      </c>
      <c r="C46" s="387">
        <v>4872</v>
      </c>
      <c r="D46" s="383">
        <v>4872</v>
      </c>
      <c r="E46" s="384">
        <v>5808</v>
      </c>
      <c r="F46" s="47">
        <f t="shared" si="0"/>
        <v>984.242424242424</v>
      </c>
      <c r="G46" s="70">
        <f t="shared" si="1"/>
        <v>119.211822660099</v>
      </c>
    </row>
    <row r="47" s="333" customFormat="1" spans="1:7">
      <c r="A47" s="389" t="s">
        <v>115</v>
      </c>
      <c r="B47" s="390"/>
      <c r="C47" s="387">
        <v>635</v>
      </c>
      <c r="D47" s="383">
        <v>635</v>
      </c>
      <c r="E47" s="384">
        <v>298</v>
      </c>
      <c r="F47" s="47"/>
      <c r="G47" s="70">
        <f t="shared" si="1"/>
        <v>46.9291338582677</v>
      </c>
    </row>
    <row r="48" s="333" customFormat="1" spans="1:7">
      <c r="A48" s="389" t="s">
        <v>116</v>
      </c>
      <c r="B48" s="390">
        <v>34883</v>
      </c>
      <c r="C48" s="387">
        <v>45430</v>
      </c>
      <c r="D48" s="383">
        <v>43879</v>
      </c>
      <c r="E48" s="384">
        <v>49453</v>
      </c>
      <c r="F48" s="47">
        <f t="shared" si="0"/>
        <v>125.78906630737</v>
      </c>
      <c r="G48" s="70">
        <f t="shared" si="1"/>
        <v>112.703115385492</v>
      </c>
    </row>
    <row r="49" s="333" customFormat="1" spans="1:7">
      <c r="A49" s="389" t="s">
        <v>117</v>
      </c>
      <c r="B49" s="390">
        <v>2885</v>
      </c>
      <c r="C49" s="387">
        <v>11413</v>
      </c>
      <c r="D49" s="383">
        <v>14531</v>
      </c>
      <c r="E49" s="384">
        <v>26626</v>
      </c>
      <c r="F49" s="47">
        <f t="shared" si="0"/>
        <v>503.67417677643</v>
      </c>
      <c r="G49" s="70">
        <f t="shared" si="1"/>
        <v>183.235840616613</v>
      </c>
    </row>
    <row r="50" s="333" customFormat="1" spans="1:7">
      <c r="A50" s="389" t="s">
        <v>118</v>
      </c>
      <c r="B50" s="390">
        <v>720</v>
      </c>
      <c r="C50" s="387">
        <v>720</v>
      </c>
      <c r="D50" s="383">
        <v>620</v>
      </c>
      <c r="E50" s="384">
        <v>45</v>
      </c>
      <c r="F50" s="47">
        <f t="shared" si="0"/>
        <v>86.1111111111111</v>
      </c>
      <c r="G50" s="70">
        <f t="shared" si="1"/>
        <v>7.25806451612903</v>
      </c>
    </row>
    <row r="51" s="333" customFormat="1" ht="13.5" customHeight="1" spans="1:7">
      <c r="A51" s="389" t="s">
        <v>119</v>
      </c>
      <c r="B51" s="390">
        <v>550</v>
      </c>
      <c r="C51" s="387">
        <v>1364</v>
      </c>
      <c r="D51" s="383">
        <v>1364</v>
      </c>
      <c r="E51" s="384">
        <v>593</v>
      </c>
      <c r="F51" s="47">
        <f t="shared" si="0"/>
        <v>248</v>
      </c>
      <c r="G51" s="70">
        <f t="shared" si="1"/>
        <v>43.475073313783</v>
      </c>
    </row>
    <row r="52" ht="13.5" spans="1:7">
      <c r="A52" s="389" t="s">
        <v>120</v>
      </c>
      <c r="B52" s="390"/>
      <c r="C52" s="387"/>
      <c r="D52" s="383"/>
      <c r="E52" s="384">
        <v>29</v>
      </c>
      <c r="F52" s="47"/>
      <c r="G52" s="70"/>
    </row>
    <row r="53" ht="13.5" spans="1:7">
      <c r="A53" s="389" t="s">
        <v>121</v>
      </c>
      <c r="B53" s="390"/>
      <c r="C53" s="387"/>
      <c r="D53" s="383">
        <v>62</v>
      </c>
      <c r="E53" s="384">
        <v>420</v>
      </c>
      <c r="F53" s="47"/>
      <c r="G53" s="70">
        <f t="shared" si="1"/>
        <v>677.41935483871</v>
      </c>
    </row>
    <row r="54" ht="13.5" spans="1:7">
      <c r="A54" s="389" t="s">
        <v>122</v>
      </c>
      <c r="B54" s="390">
        <v>1003</v>
      </c>
      <c r="C54" s="387">
        <v>1597</v>
      </c>
      <c r="D54" s="383">
        <v>984</v>
      </c>
      <c r="E54" s="384">
        <v>5095</v>
      </c>
      <c r="F54" s="47">
        <f t="shared" si="0"/>
        <v>98.1056829511466</v>
      </c>
      <c r="G54" s="70">
        <f t="shared" si="1"/>
        <v>517.784552845528</v>
      </c>
    </row>
    <row r="55" ht="13.5" spans="1:7">
      <c r="A55" s="389" t="s">
        <v>123</v>
      </c>
      <c r="B55" s="390">
        <v>1939</v>
      </c>
      <c r="C55" s="387">
        <v>3019</v>
      </c>
      <c r="D55" s="383">
        <v>3783</v>
      </c>
      <c r="E55" s="384">
        <v>9618</v>
      </c>
      <c r="F55" s="47">
        <f t="shared" si="0"/>
        <v>195.100567302733</v>
      </c>
      <c r="G55" s="70">
        <f t="shared" si="1"/>
        <v>254.242664551943</v>
      </c>
    </row>
    <row r="56" ht="13.5" spans="1:7">
      <c r="A56" s="389" t="s">
        <v>124</v>
      </c>
      <c r="B56" s="392"/>
      <c r="C56" s="387"/>
      <c r="D56" s="383"/>
      <c r="E56" s="384">
        <v>1280</v>
      </c>
      <c r="F56" s="47"/>
      <c r="G56" s="70"/>
    </row>
    <row r="57" ht="13.5" spans="1:7">
      <c r="A57" s="391" t="s">
        <v>125</v>
      </c>
      <c r="B57" s="380"/>
      <c r="C57" s="383">
        <v>90</v>
      </c>
      <c r="D57" s="383">
        <v>90</v>
      </c>
      <c r="E57" s="384"/>
      <c r="F57" s="47"/>
      <c r="G57" s="70"/>
    </row>
    <row r="58" ht="13.5" spans="1:7">
      <c r="A58" s="379" t="s">
        <v>126</v>
      </c>
      <c r="B58" s="393">
        <v>43500</v>
      </c>
      <c r="C58" s="393">
        <v>233500</v>
      </c>
      <c r="D58" s="393">
        <v>233521</v>
      </c>
      <c r="E58" s="381">
        <v>51142</v>
      </c>
      <c r="F58" s="37">
        <f>D58/B58*100</f>
        <v>536.829885057471</v>
      </c>
      <c r="G58" s="64">
        <f>E58/D58*100</f>
        <v>21.9003858325375</v>
      </c>
    </row>
    <row r="59" ht="13.5" spans="1:7">
      <c r="A59" s="379" t="s">
        <v>127</v>
      </c>
      <c r="B59" s="393">
        <v>250</v>
      </c>
      <c r="C59" s="393">
        <v>250</v>
      </c>
      <c r="D59" s="393">
        <v>250</v>
      </c>
      <c r="E59" s="381">
        <v>759</v>
      </c>
      <c r="F59" s="37">
        <f t="shared" si="0"/>
        <v>100</v>
      </c>
      <c r="G59" s="64">
        <f t="shared" ref="G59:G61" si="2">E59/D59*100</f>
        <v>303.6</v>
      </c>
    </row>
    <row r="60" ht="13.5" spans="1:7">
      <c r="A60" s="379" t="s">
        <v>128</v>
      </c>
      <c r="B60" s="393">
        <v>148</v>
      </c>
      <c r="C60" s="393">
        <v>148</v>
      </c>
      <c r="D60" s="393">
        <v>148</v>
      </c>
      <c r="E60" s="381">
        <v>7775</v>
      </c>
      <c r="F60" s="37">
        <f t="shared" si="0"/>
        <v>100</v>
      </c>
      <c r="G60" s="64">
        <f t="shared" si="2"/>
        <v>5253.37837837838</v>
      </c>
    </row>
    <row r="61" ht="14.25" spans="1:7">
      <c r="A61" s="394" t="s">
        <v>129</v>
      </c>
      <c r="B61" s="395">
        <v>85200</v>
      </c>
      <c r="C61" s="395">
        <v>52200</v>
      </c>
      <c r="D61" s="395">
        <v>46200</v>
      </c>
      <c r="E61" s="396">
        <v>7126</v>
      </c>
      <c r="F61" s="397">
        <f t="shared" si="0"/>
        <v>54.2253521126761</v>
      </c>
      <c r="G61" s="398">
        <f t="shared" si="2"/>
        <v>15.4242424242424</v>
      </c>
    </row>
  </sheetData>
  <mergeCells count="3">
    <mergeCell ref="A1:G1"/>
    <mergeCell ref="A2:G2"/>
    <mergeCell ref="A3:G3"/>
  </mergeCells>
  <printOptions horizontalCentered="1"/>
  <pageMargins left="0.393700787401575" right="0.393700787401575" top="0.78740157480315" bottom="0.393700787401575" header="0.118110236220472" footer="0.31496062992126"/>
  <pageSetup paperSize="9" scale="97" firstPageNumber="18" fitToHeight="0" orientation="portrait" blackAndWhite="1" useFirstPageNumber="1"/>
  <headerFooter alignWithMargins="0" differentOddEven="1">
    <oddFooter>&amp;L- &amp;P -</oddFooter>
    <evenFooter>&amp;R&amp;14- 15 -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topLeftCell="B1" workbookViewId="0">
      <selection activeCell="H12" sqref="B4:H12"/>
    </sheetView>
  </sheetViews>
  <sheetFormatPr defaultColWidth="9" defaultRowHeight="15.75" outlineLevelCol="7"/>
  <cols>
    <col min="1" max="1" width="6.75" style="334" hidden="1" customWidth="1"/>
    <col min="2" max="2" width="30.125" style="335" customWidth="1"/>
    <col min="3" max="5" width="11.625" style="336" customWidth="1"/>
    <col min="6" max="6" width="11.625" style="337" hidden="1" customWidth="1"/>
    <col min="7" max="7" width="10.375" style="337" customWidth="1"/>
    <col min="8" max="8" width="11.375" style="337" customWidth="1"/>
    <col min="9" max="10" width="9" style="337" customWidth="1"/>
    <col min="11" max="16384" width="9" style="337"/>
  </cols>
  <sheetData>
    <row r="1" ht="20.25" customHeight="1" spans="2:8">
      <c r="B1" s="29" t="s">
        <v>130</v>
      </c>
      <c r="C1" s="29"/>
      <c r="D1" s="29"/>
      <c r="E1" s="29"/>
      <c r="F1" s="29"/>
      <c r="G1" s="29"/>
      <c r="H1" s="29"/>
    </row>
    <row r="2" ht="24" spans="1:8">
      <c r="A2" s="338"/>
      <c r="B2" s="339" t="s">
        <v>131</v>
      </c>
      <c r="C2" s="339"/>
      <c r="D2" s="339"/>
      <c r="E2" s="339"/>
      <c r="F2" s="339"/>
      <c r="G2" s="339"/>
      <c r="H2" s="339"/>
    </row>
    <row r="3" ht="20.25" customHeight="1" spans="1:8">
      <c r="A3" s="340"/>
      <c r="B3" s="341" t="s">
        <v>2</v>
      </c>
      <c r="C3" s="341"/>
      <c r="D3" s="341"/>
      <c r="E3" s="341"/>
      <c r="F3" s="341"/>
      <c r="G3" s="341"/>
      <c r="H3" s="341"/>
    </row>
    <row r="4" ht="33" customHeight="1" spans="1:8">
      <c r="A4" s="342" t="s">
        <v>132</v>
      </c>
      <c r="B4" s="343" t="s">
        <v>133</v>
      </c>
      <c r="C4" s="344" t="s">
        <v>4</v>
      </c>
      <c r="D4" s="344" t="s">
        <v>5</v>
      </c>
      <c r="E4" s="344" t="s">
        <v>6</v>
      </c>
      <c r="F4" s="345" t="s">
        <v>7</v>
      </c>
      <c r="G4" s="344" t="s">
        <v>8</v>
      </c>
      <c r="H4" s="346" t="s">
        <v>9</v>
      </c>
    </row>
    <row r="5" s="333" customFormat="1" ht="19.5" customHeight="1" spans="1:8">
      <c r="A5" s="347"/>
      <c r="B5" s="348" t="s">
        <v>134</v>
      </c>
      <c r="C5" s="349">
        <f t="shared" ref="C5:F5" si="0">C6+C9+C10+C12+C11</f>
        <v>62006</v>
      </c>
      <c r="D5" s="349">
        <f t="shared" si="0"/>
        <v>242006</v>
      </c>
      <c r="E5" s="349">
        <f t="shared" si="0"/>
        <v>308775</v>
      </c>
      <c r="F5" s="350">
        <f t="shared" si="0"/>
        <v>34721</v>
      </c>
      <c r="G5" s="351">
        <f>IFERROR(E5/C5,"")*100</f>
        <v>497.976002322356</v>
      </c>
      <c r="H5" s="64">
        <f>E5/F5*100</f>
        <v>889.303303476282</v>
      </c>
    </row>
    <row r="6" s="333" customFormat="1" spans="1:8">
      <c r="A6" s="347"/>
      <c r="B6" s="352" t="s">
        <v>135</v>
      </c>
      <c r="C6" s="349">
        <f t="shared" ref="C6:F6" si="1">C8+C7</f>
        <v>18000</v>
      </c>
      <c r="D6" s="349">
        <f t="shared" si="1"/>
        <v>18000</v>
      </c>
      <c r="E6" s="349">
        <f t="shared" si="1"/>
        <v>15338</v>
      </c>
      <c r="F6" s="350">
        <f t="shared" si="1"/>
        <v>21636</v>
      </c>
      <c r="G6" s="353">
        <f t="shared" ref="G6:G9" si="2">IFERROR(E6/C6,"")*100</f>
        <v>85.2111111111111</v>
      </c>
      <c r="H6" s="70">
        <f t="shared" ref="H6:H11" si="3">E6/F6*100</f>
        <v>70.89110741357</v>
      </c>
    </row>
    <row r="7" s="333" customFormat="1" spans="1:8">
      <c r="A7" s="347"/>
      <c r="B7" s="354" t="s">
        <v>136</v>
      </c>
      <c r="C7" s="355"/>
      <c r="D7" s="355"/>
      <c r="E7" s="355"/>
      <c r="F7" s="356"/>
      <c r="G7" s="353"/>
      <c r="H7" s="70"/>
    </row>
    <row r="8" s="333" customFormat="1" spans="1:8">
      <c r="A8" s="347"/>
      <c r="B8" s="354" t="s">
        <v>137</v>
      </c>
      <c r="C8" s="357">
        <v>18000</v>
      </c>
      <c r="D8" s="357">
        <v>18000</v>
      </c>
      <c r="E8" s="357">
        <v>15338</v>
      </c>
      <c r="F8" s="358">
        <v>21636</v>
      </c>
      <c r="G8" s="353">
        <f t="shared" si="2"/>
        <v>85.2111111111111</v>
      </c>
      <c r="H8" s="70">
        <f t="shared" si="3"/>
        <v>70.89110741357</v>
      </c>
    </row>
    <row r="9" s="333" customFormat="1" spans="1:8">
      <c r="A9" s="347"/>
      <c r="B9" s="352" t="s">
        <v>138</v>
      </c>
      <c r="C9" s="359">
        <v>44006</v>
      </c>
      <c r="D9" s="359">
        <v>224006</v>
      </c>
      <c r="E9" s="359">
        <v>224007</v>
      </c>
      <c r="F9" s="360">
        <v>10865</v>
      </c>
      <c r="G9" s="353">
        <f t="shared" si="2"/>
        <v>509.037403990365</v>
      </c>
      <c r="H9" s="70">
        <f t="shared" si="3"/>
        <v>2061.73032673723</v>
      </c>
    </row>
    <row r="10" s="333" customFormat="1" spans="1:8">
      <c r="A10" s="347"/>
      <c r="B10" s="352" t="s">
        <v>139</v>
      </c>
      <c r="C10" s="359"/>
      <c r="D10" s="359"/>
      <c r="E10" s="359">
        <v>46087</v>
      </c>
      <c r="F10" s="361">
        <v>250</v>
      </c>
      <c r="G10" s="353"/>
      <c r="H10" s="70">
        <f t="shared" si="3"/>
        <v>18434.8</v>
      </c>
    </row>
    <row r="11" s="333" customFormat="1" spans="1:8">
      <c r="A11" s="347"/>
      <c r="B11" s="352" t="s">
        <v>140</v>
      </c>
      <c r="C11" s="359"/>
      <c r="D11" s="359"/>
      <c r="E11" s="359">
        <v>23343</v>
      </c>
      <c r="F11" s="361">
        <v>148</v>
      </c>
      <c r="G11" s="353"/>
      <c r="H11" s="70">
        <f t="shared" si="3"/>
        <v>15772.2972972973</v>
      </c>
    </row>
    <row r="12" ht="14.25" spans="1:8">
      <c r="A12" s="362"/>
      <c r="B12" s="363" t="s">
        <v>141</v>
      </c>
      <c r="C12" s="364"/>
      <c r="D12" s="364"/>
      <c r="E12" s="364"/>
      <c r="F12" s="365">
        <v>1822</v>
      </c>
      <c r="G12" s="366"/>
      <c r="H12" s="367"/>
    </row>
    <row r="13" ht="13.5" spans="1:1">
      <c r="A13" s="368"/>
    </row>
  </sheetData>
  <mergeCells count="3">
    <mergeCell ref="B1:H1"/>
    <mergeCell ref="B2:H2"/>
    <mergeCell ref="B3:H3"/>
  </mergeCells>
  <printOptions horizontalCentered="1"/>
  <pageMargins left="0" right="0" top="0.984251968503937" bottom="0.78740157480315" header="0.118110236220472" footer="0.31496062992126"/>
  <pageSetup paperSize="9" firstPageNumber="19" orientation="portrait" blackAndWhite="1" useFirstPageNumber="1"/>
  <headerFooter alignWithMargins="0">
    <oddFooter>&amp;R- &amp;P -</oddFooter>
    <evenFooter>&amp;L－ &amp;P －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workbookViewId="0">
      <selection activeCell="A4" sqref="A4:E45"/>
    </sheetView>
  </sheetViews>
  <sheetFormatPr defaultColWidth="9" defaultRowHeight="15" outlineLevelCol="4"/>
  <cols>
    <col min="1" max="1" width="29" style="309" customWidth="1"/>
    <col min="2" max="5" width="15.125" style="309" customWidth="1"/>
    <col min="6" max="6" width="9" style="309" customWidth="1"/>
    <col min="7" max="7" width="9" style="309"/>
    <col min="8" max="10" width="9" style="309" hidden="1" customWidth="1"/>
    <col min="11" max="16382" width="9" style="309"/>
  </cols>
  <sheetData>
    <row r="1" ht="18" customHeight="1" spans="1:1">
      <c r="A1" s="29" t="s">
        <v>142</v>
      </c>
    </row>
    <row r="2" ht="41.1" customHeight="1" spans="1:5">
      <c r="A2" s="310" t="s">
        <v>143</v>
      </c>
      <c r="B2" s="310"/>
      <c r="C2" s="310"/>
      <c r="D2" s="310"/>
      <c r="E2" s="310"/>
    </row>
    <row r="3" ht="15.75" customHeight="1" spans="1:5">
      <c r="A3" s="311"/>
      <c r="B3" s="311"/>
      <c r="C3" s="311"/>
      <c r="D3" s="311"/>
      <c r="E3" s="312" t="s">
        <v>2</v>
      </c>
    </row>
    <row r="4" ht="15.75" customHeight="1" spans="1:5">
      <c r="A4" s="313" t="s">
        <v>144</v>
      </c>
      <c r="B4" s="314" t="s">
        <v>145</v>
      </c>
      <c r="C4" s="315" t="s">
        <v>146</v>
      </c>
      <c r="D4" s="315"/>
      <c r="E4" s="316"/>
    </row>
    <row r="5" s="308" customFormat="1" spans="1:5">
      <c r="A5" s="317"/>
      <c r="B5" s="318"/>
      <c r="C5" s="319" t="s">
        <v>147</v>
      </c>
      <c r="D5" s="318" t="s">
        <v>148</v>
      </c>
      <c r="E5" s="320" t="s">
        <v>149</v>
      </c>
    </row>
    <row r="6" s="308" customFormat="1" ht="15.75" customHeight="1" spans="1:5">
      <c r="A6" s="321" t="s">
        <v>150</v>
      </c>
      <c r="B6" s="322">
        <f>SUM(B7:B45)</f>
        <v>78328</v>
      </c>
      <c r="C6" s="322">
        <f>D6+E6</f>
        <v>123780</v>
      </c>
      <c r="D6" s="322">
        <f>SUM(D7:D45)</f>
        <v>40772</v>
      </c>
      <c r="E6" s="323">
        <f>SUM(E7:E45)</f>
        <v>83008</v>
      </c>
    </row>
    <row r="7" s="308" customFormat="1" ht="15.75" customHeight="1" spans="1:5">
      <c r="A7" s="324" t="s">
        <v>151</v>
      </c>
      <c r="B7" s="325">
        <v>2621</v>
      </c>
      <c r="C7" s="322">
        <f t="shared" ref="C7:C45" si="0">D7+E7</f>
        <v>4194</v>
      </c>
      <c r="D7" s="326">
        <v>1132</v>
      </c>
      <c r="E7" s="327">
        <v>3062</v>
      </c>
    </row>
    <row r="8" s="308" customFormat="1" ht="15.75" customHeight="1" spans="1:5">
      <c r="A8" s="324" t="s">
        <v>152</v>
      </c>
      <c r="B8" s="325">
        <v>2457</v>
      </c>
      <c r="C8" s="322">
        <f t="shared" si="0"/>
        <v>3625</v>
      </c>
      <c r="D8" s="326">
        <v>1082</v>
      </c>
      <c r="E8" s="327">
        <v>2543</v>
      </c>
    </row>
    <row r="9" s="308" customFormat="1" ht="15.75" customHeight="1" spans="1:5">
      <c r="A9" s="324" t="s">
        <v>153</v>
      </c>
      <c r="B9" s="325">
        <v>6375</v>
      </c>
      <c r="C9" s="322">
        <f t="shared" si="0"/>
        <v>9806</v>
      </c>
      <c r="D9" s="326">
        <v>2993</v>
      </c>
      <c r="E9" s="327">
        <v>6813</v>
      </c>
    </row>
    <row r="10" s="308" customFormat="1" ht="15.75" customHeight="1" spans="1:5">
      <c r="A10" s="324" t="s">
        <v>154</v>
      </c>
      <c r="B10" s="325">
        <v>3537</v>
      </c>
      <c r="C10" s="322">
        <f t="shared" si="0"/>
        <v>6304</v>
      </c>
      <c r="D10" s="326">
        <v>1634</v>
      </c>
      <c r="E10" s="327">
        <v>4670</v>
      </c>
    </row>
    <row r="11" s="308" customFormat="1" ht="15.75" customHeight="1" spans="1:5">
      <c r="A11" s="324" t="s">
        <v>155</v>
      </c>
      <c r="B11" s="325">
        <v>1963</v>
      </c>
      <c r="C11" s="322">
        <f t="shared" si="0"/>
        <v>2978</v>
      </c>
      <c r="D11" s="326">
        <v>1090</v>
      </c>
      <c r="E11" s="327">
        <v>1888</v>
      </c>
    </row>
    <row r="12" s="308" customFormat="1" ht="15.75" customHeight="1" spans="1:5">
      <c r="A12" s="324" t="s">
        <v>156</v>
      </c>
      <c r="B12" s="325">
        <v>2766</v>
      </c>
      <c r="C12" s="322">
        <f t="shared" si="0"/>
        <v>4075</v>
      </c>
      <c r="D12" s="326">
        <v>1671</v>
      </c>
      <c r="E12" s="327">
        <v>2404</v>
      </c>
    </row>
    <row r="13" s="308" customFormat="1" ht="15.75" customHeight="1" spans="1:5">
      <c r="A13" s="324" t="s">
        <v>157</v>
      </c>
      <c r="B13" s="325">
        <v>2051</v>
      </c>
      <c r="C13" s="322">
        <f t="shared" si="0"/>
        <v>2779</v>
      </c>
      <c r="D13" s="326">
        <v>1150</v>
      </c>
      <c r="E13" s="327">
        <v>1629</v>
      </c>
    </row>
    <row r="14" s="308" customFormat="1" ht="15.75" customHeight="1" spans="1:5">
      <c r="A14" s="324" t="s">
        <v>158</v>
      </c>
      <c r="B14" s="325">
        <v>2065</v>
      </c>
      <c r="C14" s="322">
        <f t="shared" si="0"/>
        <v>2876</v>
      </c>
      <c r="D14" s="326">
        <v>1109</v>
      </c>
      <c r="E14" s="327">
        <v>1767</v>
      </c>
    </row>
    <row r="15" s="308" customFormat="1" ht="15.75" customHeight="1" spans="1:5">
      <c r="A15" s="324" t="s">
        <v>159</v>
      </c>
      <c r="B15" s="325">
        <v>2140</v>
      </c>
      <c r="C15" s="322">
        <f t="shared" si="0"/>
        <v>3298</v>
      </c>
      <c r="D15" s="326">
        <v>1192</v>
      </c>
      <c r="E15" s="327">
        <v>2106</v>
      </c>
    </row>
    <row r="16" s="308" customFormat="1" ht="15.75" customHeight="1" spans="1:5">
      <c r="A16" s="324" t="s">
        <v>160</v>
      </c>
      <c r="B16" s="325">
        <v>2737</v>
      </c>
      <c r="C16" s="322">
        <f t="shared" si="0"/>
        <v>4298</v>
      </c>
      <c r="D16" s="326">
        <v>1530</v>
      </c>
      <c r="E16" s="327">
        <v>2768</v>
      </c>
    </row>
    <row r="17" s="308" customFormat="1" ht="15.75" customHeight="1" spans="1:5">
      <c r="A17" s="324" t="s">
        <v>161</v>
      </c>
      <c r="B17" s="325">
        <v>2205</v>
      </c>
      <c r="C17" s="322">
        <f t="shared" si="0"/>
        <v>3744</v>
      </c>
      <c r="D17" s="326">
        <v>1153</v>
      </c>
      <c r="E17" s="327">
        <v>2591</v>
      </c>
    </row>
    <row r="18" s="308" customFormat="1" ht="15.75" customHeight="1" spans="1:5">
      <c r="A18" s="324" t="s">
        <v>162</v>
      </c>
      <c r="B18" s="325">
        <v>2620</v>
      </c>
      <c r="C18" s="322">
        <f t="shared" si="0"/>
        <v>3612</v>
      </c>
      <c r="D18" s="326">
        <v>1470</v>
      </c>
      <c r="E18" s="327">
        <v>2142</v>
      </c>
    </row>
    <row r="19" s="308" customFormat="1" ht="15.75" customHeight="1" spans="1:5">
      <c r="A19" s="324" t="s">
        <v>163</v>
      </c>
      <c r="B19" s="325">
        <v>2758</v>
      </c>
      <c r="C19" s="322">
        <f t="shared" si="0"/>
        <v>4179</v>
      </c>
      <c r="D19" s="326">
        <v>1519</v>
      </c>
      <c r="E19" s="327">
        <v>2660</v>
      </c>
    </row>
    <row r="20" s="308" customFormat="1" ht="15.75" customHeight="1" spans="1:5">
      <c r="A20" s="324" t="s">
        <v>164</v>
      </c>
      <c r="B20" s="325">
        <v>1887</v>
      </c>
      <c r="C20" s="322">
        <f t="shared" si="0"/>
        <v>3158</v>
      </c>
      <c r="D20" s="326">
        <v>1034</v>
      </c>
      <c r="E20" s="327">
        <v>2124</v>
      </c>
    </row>
    <row r="21" s="308" customFormat="1" ht="15.75" customHeight="1" spans="1:5">
      <c r="A21" s="324" t="s">
        <v>165</v>
      </c>
      <c r="B21" s="325">
        <v>2846</v>
      </c>
      <c r="C21" s="322">
        <f t="shared" si="0"/>
        <v>4661</v>
      </c>
      <c r="D21" s="326">
        <v>1388</v>
      </c>
      <c r="E21" s="327">
        <v>3273</v>
      </c>
    </row>
    <row r="22" s="308" customFormat="1" ht="15.75" customHeight="1" spans="1:5">
      <c r="A22" s="324" t="s">
        <v>166</v>
      </c>
      <c r="B22" s="325">
        <v>1897</v>
      </c>
      <c r="C22" s="322">
        <f t="shared" si="0"/>
        <v>2868</v>
      </c>
      <c r="D22" s="326">
        <v>1071</v>
      </c>
      <c r="E22" s="327">
        <v>1797</v>
      </c>
    </row>
    <row r="23" s="308" customFormat="1" ht="15.75" customHeight="1" spans="1:5">
      <c r="A23" s="324" t="s">
        <v>167</v>
      </c>
      <c r="B23" s="325">
        <v>2296</v>
      </c>
      <c r="C23" s="322">
        <f t="shared" si="0"/>
        <v>3471</v>
      </c>
      <c r="D23" s="326">
        <v>1226</v>
      </c>
      <c r="E23" s="327">
        <v>2245</v>
      </c>
    </row>
    <row r="24" s="308" customFormat="1" ht="15.75" customHeight="1" spans="1:5">
      <c r="A24" s="324" t="s">
        <v>168</v>
      </c>
      <c r="B24" s="325">
        <v>2667</v>
      </c>
      <c r="C24" s="322">
        <f t="shared" si="0"/>
        <v>3804</v>
      </c>
      <c r="D24" s="326">
        <v>1271</v>
      </c>
      <c r="E24" s="327">
        <v>2533</v>
      </c>
    </row>
    <row r="25" s="308" customFormat="1" ht="15.75" customHeight="1" spans="1:5">
      <c r="A25" s="324" t="s">
        <v>169</v>
      </c>
      <c r="B25" s="325">
        <v>1312</v>
      </c>
      <c r="C25" s="322">
        <f t="shared" si="0"/>
        <v>2081</v>
      </c>
      <c r="D25" s="326">
        <v>724</v>
      </c>
      <c r="E25" s="327">
        <v>1357</v>
      </c>
    </row>
    <row r="26" s="308" customFormat="1" ht="15.75" customHeight="1" spans="1:5">
      <c r="A26" s="324" t="s">
        <v>170</v>
      </c>
      <c r="B26" s="325">
        <v>1350</v>
      </c>
      <c r="C26" s="322">
        <f t="shared" si="0"/>
        <v>1991</v>
      </c>
      <c r="D26" s="326">
        <v>725</v>
      </c>
      <c r="E26" s="327">
        <v>1266</v>
      </c>
    </row>
    <row r="27" s="308" customFormat="1" ht="15.75" customHeight="1" spans="1:5">
      <c r="A27" s="324" t="s">
        <v>171</v>
      </c>
      <c r="B27" s="325">
        <v>1662</v>
      </c>
      <c r="C27" s="322">
        <f t="shared" si="0"/>
        <v>3012</v>
      </c>
      <c r="D27" s="326">
        <v>861</v>
      </c>
      <c r="E27" s="327">
        <v>2151</v>
      </c>
    </row>
    <row r="28" s="308" customFormat="1" ht="15.75" customHeight="1" spans="1:5">
      <c r="A28" s="324" t="s">
        <v>172</v>
      </c>
      <c r="B28" s="325">
        <v>1724</v>
      </c>
      <c r="C28" s="322">
        <f t="shared" si="0"/>
        <v>3108</v>
      </c>
      <c r="D28" s="326">
        <v>955</v>
      </c>
      <c r="E28" s="327">
        <v>2153</v>
      </c>
    </row>
    <row r="29" s="308" customFormat="1" ht="15.75" customHeight="1" spans="1:5">
      <c r="A29" s="324" t="s">
        <v>173</v>
      </c>
      <c r="B29" s="325">
        <v>1453</v>
      </c>
      <c r="C29" s="322">
        <f t="shared" si="0"/>
        <v>2441</v>
      </c>
      <c r="D29" s="326">
        <v>744</v>
      </c>
      <c r="E29" s="327">
        <v>1697</v>
      </c>
    </row>
    <row r="30" s="308" customFormat="1" ht="15.75" customHeight="1" spans="1:5">
      <c r="A30" s="324" t="s">
        <v>174</v>
      </c>
      <c r="B30" s="325">
        <v>1493</v>
      </c>
      <c r="C30" s="322">
        <f t="shared" si="0"/>
        <v>2037</v>
      </c>
      <c r="D30" s="326">
        <v>759</v>
      </c>
      <c r="E30" s="327">
        <v>1278</v>
      </c>
    </row>
    <row r="31" s="308" customFormat="1" ht="15.75" customHeight="1" spans="1:5">
      <c r="A31" s="324" t="s">
        <v>175</v>
      </c>
      <c r="B31" s="325">
        <v>1716</v>
      </c>
      <c r="C31" s="322">
        <f t="shared" si="0"/>
        <v>2885</v>
      </c>
      <c r="D31" s="326">
        <v>870</v>
      </c>
      <c r="E31" s="327">
        <v>2015</v>
      </c>
    </row>
    <row r="32" s="308" customFormat="1" ht="15.75" customHeight="1" spans="1:5">
      <c r="A32" s="324" t="s">
        <v>176</v>
      </c>
      <c r="B32" s="325">
        <v>1473</v>
      </c>
      <c r="C32" s="322">
        <f t="shared" si="0"/>
        <v>4067</v>
      </c>
      <c r="D32" s="326">
        <v>760</v>
      </c>
      <c r="E32" s="327">
        <v>3307</v>
      </c>
    </row>
    <row r="33" s="308" customFormat="1" ht="15.75" customHeight="1" spans="1:5">
      <c r="A33" s="324" t="s">
        <v>177</v>
      </c>
      <c r="B33" s="325">
        <v>1315</v>
      </c>
      <c r="C33" s="322">
        <f t="shared" si="0"/>
        <v>1913</v>
      </c>
      <c r="D33" s="326">
        <v>701</v>
      </c>
      <c r="E33" s="327">
        <v>1212</v>
      </c>
    </row>
    <row r="34" s="308" customFormat="1" ht="15.75" customHeight="1" spans="1:5">
      <c r="A34" s="324" t="s">
        <v>178</v>
      </c>
      <c r="B34" s="325">
        <v>1123</v>
      </c>
      <c r="C34" s="322">
        <f t="shared" si="0"/>
        <v>2107</v>
      </c>
      <c r="D34" s="326">
        <v>707</v>
      </c>
      <c r="E34" s="327">
        <v>1400</v>
      </c>
    </row>
    <row r="35" s="308" customFormat="1" ht="15.75" customHeight="1" spans="1:5">
      <c r="A35" s="324" t="s">
        <v>179</v>
      </c>
      <c r="B35" s="325">
        <v>1427</v>
      </c>
      <c r="C35" s="322">
        <f t="shared" si="0"/>
        <v>2529</v>
      </c>
      <c r="D35" s="326">
        <v>709</v>
      </c>
      <c r="E35" s="327">
        <v>1820</v>
      </c>
    </row>
    <row r="36" s="308" customFormat="1" ht="15.75" customHeight="1" spans="1:5">
      <c r="A36" s="324" t="s">
        <v>180</v>
      </c>
      <c r="B36" s="325">
        <v>1093</v>
      </c>
      <c r="C36" s="322">
        <f t="shared" si="0"/>
        <v>1630</v>
      </c>
      <c r="D36" s="326">
        <v>654</v>
      </c>
      <c r="E36" s="327">
        <v>976</v>
      </c>
    </row>
    <row r="37" s="308" customFormat="1" ht="15.75" customHeight="1" spans="1:5">
      <c r="A37" s="324" t="s">
        <v>181</v>
      </c>
      <c r="B37" s="325">
        <v>1414</v>
      </c>
      <c r="C37" s="322">
        <f t="shared" si="0"/>
        <v>2153</v>
      </c>
      <c r="D37" s="326">
        <v>764</v>
      </c>
      <c r="E37" s="327">
        <v>1389</v>
      </c>
    </row>
    <row r="38" s="308" customFormat="1" ht="15.75" customHeight="1" spans="1:5">
      <c r="A38" s="324" t="s">
        <v>182</v>
      </c>
      <c r="B38" s="325">
        <v>1462</v>
      </c>
      <c r="C38" s="322">
        <f t="shared" si="0"/>
        <v>2632</v>
      </c>
      <c r="D38" s="326">
        <v>724</v>
      </c>
      <c r="E38" s="327">
        <v>1908</v>
      </c>
    </row>
    <row r="39" s="308" customFormat="1" ht="15.75" customHeight="1" spans="1:5">
      <c r="A39" s="324" t="s">
        <v>183</v>
      </c>
      <c r="B39" s="325">
        <v>1493</v>
      </c>
      <c r="C39" s="322">
        <f t="shared" si="0"/>
        <v>2388</v>
      </c>
      <c r="D39" s="326">
        <v>832</v>
      </c>
      <c r="E39" s="327">
        <v>1556</v>
      </c>
    </row>
    <row r="40" s="308" customFormat="1" ht="15.75" customHeight="1" spans="1:5">
      <c r="A40" s="324" t="s">
        <v>184</v>
      </c>
      <c r="B40" s="325">
        <v>1772</v>
      </c>
      <c r="C40" s="322">
        <f t="shared" si="0"/>
        <v>2541</v>
      </c>
      <c r="D40" s="326">
        <v>807</v>
      </c>
      <c r="E40" s="327">
        <v>1734</v>
      </c>
    </row>
    <row r="41" s="308" customFormat="1" ht="15.75" customHeight="1" spans="1:5">
      <c r="A41" s="324" t="s">
        <v>185</v>
      </c>
      <c r="B41" s="325">
        <v>1719</v>
      </c>
      <c r="C41" s="322">
        <f t="shared" si="0"/>
        <v>2730</v>
      </c>
      <c r="D41" s="326">
        <v>923</v>
      </c>
      <c r="E41" s="327">
        <v>1807</v>
      </c>
    </row>
    <row r="42" s="308" customFormat="1" ht="15.75" customHeight="1" spans="1:5">
      <c r="A42" s="324" t="s">
        <v>186</v>
      </c>
      <c r="B42" s="325">
        <v>1029</v>
      </c>
      <c r="C42" s="322">
        <f t="shared" si="0"/>
        <v>1497</v>
      </c>
      <c r="D42" s="326">
        <v>606</v>
      </c>
      <c r="E42" s="327">
        <v>891</v>
      </c>
    </row>
    <row r="43" s="308" customFormat="1" ht="15.75" customHeight="1" spans="1:5">
      <c r="A43" s="324" t="s">
        <v>187</v>
      </c>
      <c r="B43" s="325">
        <v>1330</v>
      </c>
      <c r="C43" s="322">
        <f t="shared" si="0"/>
        <v>1832</v>
      </c>
      <c r="D43" s="326">
        <v>775</v>
      </c>
      <c r="E43" s="327">
        <v>1057</v>
      </c>
    </row>
    <row r="44" s="308" customFormat="1" ht="15.75" customHeight="1" spans="1:5">
      <c r="A44" s="324" t="s">
        <v>188</v>
      </c>
      <c r="B44" s="325">
        <v>1437</v>
      </c>
      <c r="C44" s="322">
        <f t="shared" si="0"/>
        <v>1854</v>
      </c>
      <c r="D44" s="326">
        <v>700</v>
      </c>
      <c r="E44" s="327">
        <v>1154</v>
      </c>
    </row>
    <row r="45" ht="14.25" spans="1:5">
      <c r="A45" s="328" t="s">
        <v>189</v>
      </c>
      <c r="B45" s="329">
        <v>1643</v>
      </c>
      <c r="C45" s="330">
        <f t="shared" si="0"/>
        <v>2622</v>
      </c>
      <c r="D45" s="331">
        <v>757</v>
      </c>
      <c r="E45" s="332">
        <v>1865</v>
      </c>
    </row>
  </sheetData>
  <mergeCells count="4">
    <mergeCell ref="A2:E2"/>
    <mergeCell ref="C4:E4"/>
    <mergeCell ref="A4:A5"/>
    <mergeCell ref="B4:B5"/>
  </mergeCells>
  <printOptions horizontalCentered="1"/>
  <pageMargins left="0.393700787401575" right="0.393700787401575" top="0.78740157480315" bottom="0.393700787401575" header="0.31496062992126" footer="0.31496062992126"/>
  <pageSetup paperSize="9" firstPageNumber="20" fitToHeight="0" orientation="portrait" blackAndWhite="1" useFirstPageNumber="1"/>
  <headerFooter>
    <oddFooter>&amp;L-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selection activeCell="A37" sqref="A37"/>
    </sheetView>
  </sheetViews>
  <sheetFormatPr defaultColWidth="9" defaultRowHeight="13.5" outlineLevelCol="3"/>
  <cols>
    <col min="1" max="1" width="89.875" style="283" customWidth="1"/>
    <col min="2" max="2" width="12.625" style="284" customWidth="1"/>
    <col min="3" max="5" width="10.75" style="285" customWidth="1"/>
    <col min="6" max="7" width="9" style="284"/>
    <col min="8" max="10" width="9" style="284" hidden="1" customWidth="1"/>
    <col min="11" max="16384" width="9" style="284"/>
  </cols>
  <sheetData>
    <row r="1" ht="18" spans="1:4">
      <c r="A1" s="29" t="s">
        <v>190</v>
      </c>
      <c r="B1" s="29"/>
      <c r="C1" s="29"/>
      <c r="D1" s="29"/>
    </row>
    <row r="2" ht="24" spans="1:3">
      <c r="A2" s="286" t="s">
        <v>191</v>
      </c>
      <c r="B2" s="286"/>
      <c r="C2" s="286"/>
    </row>
    <row r="3" spans="1:3">
      <c r="A3" s="287" t="s">
        <v>192</v>
      </c>
      <c r="B3" s="287"/>
      <c r="C3" s="287"/>
    </row>
    <row r="4" ht="14.25" spans="1:3">
      <c r="A4" s="288"/>
      <c r="B4" s="289"/>
      <c r="C4" s="289" t="s">
        <v>2</v>
      </c>
    </row>
    <row r="5" ht="18" customHeight="1" spans="1:3">
      <c r="A5" s="290" t="s">
        <v>193</v>
      </c>
      <c r="B5" s="291" t="s">
        <v>4</v>
      </c>
      <c r="C5" s="292" t="s">
        <v>194</v>
      </c>
    </row>
    <row r="6" ht="18" customHeight="1" spans="1:3">
      <c r="A6" s="293" t="s">
        <v>150</v>
      </c>
      <c r="B6" s="294">
        <v>78328</v>
      </c>
      <c r="C6" s="295">
        <f>C10+C7</f>
        <v>123780</v>
      </c>
    </row>
    <row r="7" ht="18" customHeight="1" spans="1:3">
      <c r="A7" s="296" t="s">
        <v>195</v>
      </c>
      <c r="B7" s="297">
        <f>SUM(B8:B9)</f>
        <v>52653</v>
      </c>
      <c r="C7" s="298">
        <f>C8+C9</f>
        <v>40772</v>
      </c>
    </row>
    <row r="8" ht="18" customHeight="1" spans="1:3">
      <c r="A8" s="299" t="s">
        <v>196</v>
      </c>
      <c r="B8" s="300">
        <v>51396</v>
      </c>
      <c r="C8" s="298">
        <v>35348</v>
      </c>
    </row>
    <row r="9" ht="18" customHeight="1" spans="1:3">
      <c r="A9" s="301" t="s">
        <v>197</v>
      </c>
      <c r="B9" s="300">
        <v>1257</v>
      </c>
      <c r="C9" s="298">
        <v>5424</v>
      </c>
    </row>
    <row r="10" ht="18" customHeight="1" spans="1:3">
      <c r="A10" s="302" t="s">
        <v>198</v>
      </c>
      <c r="B10" s="303">
        <v>25675</v>
      </c>
      <c r="C10" s="304">
        <v>83008</v>
      </c>
    </row>
    <row r="11" ht="18" customHeight="1" spans="1:3">
      <c r="A11" s="302" t="s">
        <v>199</v>
      </c>
      <c r="B11" s="303">
        <v>14387</v>
      </c>
      <c r="C11" s="304">
        <v>44044</v>
      </c>
    </row>
    <row r="12" ht="18" customHeight="1" spans="1:3">
      <c r="A12" s="302" t="s">
        <v>200</v>
      </c>
      <c r="B12" s="303"/>
      <c r="C12" s="304">
        <v>106</v>
      </c>
    </row>
    <row r="13" ht="18" customHeight="1" spans="1:3">
      <c r="A13" s="302" t="s">
        <v>201</v>
      </c>
      <c r="B13" s="303"/>
      <c r="C13" s="304">
        <v>319</v>
      </c>
    </row>
    <row r="14" ht="18" customHeight="1" spans="1:3">
      <c r="A14" s="302" t="s">
        <v>202</v>
      </c>
      <c r="B14" s="303"/>
      <c r="C14" s="304">
        <v>342</v>
      </c>
    </row>
    <row r="15" ht="18" customHeight="1" spans="1:3">
      <c r="A15" s="302" t="s">
        <v>203</v>
      </c>
      <c r="B15" s="303">
        <v>68</v>
      </c>
      <c r="C15" s="304">
        <v>110</v>
      </c>
    </row>
    <row r="16" ht="18" customHeight="1" spans="1:3">
      <c r="A16" s="302" t="s">
        <v>204</v>
      </c>
      <c r="B16" s="303">
        <f>B11-B15</f>
        <v>14319</v>
      </c>
      <c r="C16" s="304">
        <v>10681</v>
      </c>
    </row>
    <row r="17" ht="18" customHeight="1" spans="1:3">
      <c r="A17" s="302" t="s">
        <v>205</v>
      </c>
      <c r="B17" s="303">
        <v>979</v>
      </c>
      <c r="C17" s="304">
        <v>30301</v>
      </c>
    </row>
    <row r="18" ht="18" customHeight="1" spans="1:3">
      <c r="A18" s="302" t="s">
        <v>206</v>
      </c>
      <c r="B18" s="300"/>
      <c r="C18" s="304">
        <v>3308</v>
      </c>
    </row>
    <row r="19" ht="18" customHeight="1" spans="1:3">
      <c r="A19" s="302" t="s">
        <v>207</v>
      </c>
      <c r="B19" s="305"/>
      <c r="C19" s="304">
        <v>1359</v>
      </c>
    </row>
    <row r="20" ht="18" customHeight="1" spans="1:3">
      <c r="A20" s="302" t="s">
        <v>208</v>
      </c>
      <c r="B20" s="300"/>
      <c r="C20" s="304">
        <v>672</v>
      </c>
    </row>
    <row r="21" ht="18" customHeight="1" spans="1:3">
      <c r="A21" s="302" t="s">
        <v>209</v>
      </c>
      <c r="B21" s="300"/>
      <c r="C21" s="304">
        <v>197</v>
      </c>
    </row>
    <row r="22" ht="18" customHeight="1" spans="1:3">
      <c r="A22" s="302" t="s">
        <v>210</v>
      </c>
      <c r="B22" s="300"/>
      <c r="C22" s="304">
        <v>2196</v>
      </c>
    </row>
    <row r="23" ht="18" customHeight="1" spans="1:3">
      <c r="A23" s="302" t="s">
        <v>211</v>
      </c>
      <c r="B23" s="300">
        <v>979</v>
      </c>
      <c r="C23" s="304">
        <v>847</v>
      </c>
    </row>
    <row r="24" ht="18" customHeight="1" spans="1:3">
      <c r="A24" s="302" t="s">
        <v>212</v>
      </c>
      <c r="B24" s="303"/>
      <c r="C24" s="304">
        <v>21722</v>
      </c>
    </row>
    <row r="25" ht="18" customHeight="1" spans="1:3">
      <c r="A25" s="302" t="s">
        <v>213</v>
      </c>
      <c r="B25" s="303">
        <v>1510</v>
      </c>
      <c r="C25" s="304">
        <v>924</v>
      </c>
    </row>
    <row r="26" ht="18" customHeight="1" spans="1:3">
      <c r="A26" s="302" t="s">
        <v>214</v>
      </c>
      <c r="B26" s="303">
        <v>1510</v>
      </c>
      <c r="C26" s="304">
        <v>924</v>
      </c>
    </row>
    <row r="27" ht="18" customHeight="1" spans="1:3">
      <c r="A27" s="302" t="s">
        <v>215</v>
      </c>
      <c r="B27" s="303">
        <v>8799</v>
      </c>
      <c r="C27" s="304">
        <v>7739</v>
      </c>
    </row>
    <row r="28" ht="18" customHeight="1" spans="1:3">
      <c r="A28" s="306" t="s">
        <v>216</v>
      </c>
      <c r="B28" s="300">
        <v>8799</v>
      </c>
      <c r="C28" s="304">
        <v>7739</v>
      </c>
    </row>
    <row r="29" ht="18" customHeight="1" spans="1:3">
      <c r="A29" s="306"/>
      <c r="B29" s="300"/>
      <c r="C29" s="298"/>
    </row>
    <row r="30" ht="30" customHeight="1" spans="1:3">
      <c r="A30" s="307" t="s">
        <v>217</v>
      </c>
      <c r="B30" s="307"/>
      <c r="C30" s="307"/>
    </row>
  </sheetData>
  <mergeCells count="3">
    <mergeCell ref="A2:C2"/>
    <mergeCell ref="A3:C3"/>
    <mergeCell ref="A30:C30"/>
  </mergeCells>
  <pageMargins left="0.748031496062992" right="0.748031496062992" top="0.984251968503937" bottom="0.984251968503937" header="0.511811023622047" footer="0.511811023622047"/>
  <pageSetup paperSize="9" scale="71" firstPageNumber="21" fitToHeight="0" orientation="portrait" useFirstPageNumber="1"/>
  <headerFooter>
    <oddFooter>&amp;R&amp;14- &amp;P -</oddFooter>
    <evenFooter>&amp;R- &amp;P 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3"/>
  <sheetViews>
    <sheetView zoomScale="115" zoomScaleNormal="115" topLeftCell="C1" workbookViewId="0">
      <selection activeCell="N17" sqref="N17"/>
    </sheetView>
  </sheetViews>
  <sheetFormatPr defaultColWidth="17.5" defaultRowHeight="21.95" customHeight="1"/>
  <cols>
    <col min="1" max="1" width="5.625" style="220" hidden="1" customWidth="1"/>
    <col min="2" max="2" width="13.625" style="220" hidden="1" customWidth="1"/>
    <col min="3" max="3" width="31.75" style="220" customWidth="1"/>
    <col min="4" max="4" width="11.125" style="243" customWidth="1"/>
    <col min="5" max="7" width="11.125" style="220" customWidth="1"/>
    <col min="8" max="8" width="11.125" style="220" hidden="1" customWidth="1"/>
    <col min="9" max="9" width="11.125" style="244" customWidth="1"/>
    <col min="10" max="10" width="11.125" style="245" customWidth="1"/>
    <col min="11" max="13" width="17.5" style="220" hidden="1" customWidth="1"/>
    <col min="14" max="16384" width="17.5" style="220"/>
  </cols>
  <sheetData>
    <row r="1" ht="18" spans="3:10">
      <c r="C1" s="222" t="s">
        <v>218</v>
      </c>
      <c r="D1" s="246"/>
      <c r="E1" s="222"/>
      <c r="F1" s="222"/>
      <c r="G1" s="222"/>
      <c r="H1" s="247"/>
      <c r="I1" s="222"/>
      <c r="J1" s="222"/>
    </row>
    <row r="2" ht="27" spans="3:10">
      <c r="C2" s="223" t="s">
        <v>219</v>
      </c>
      <c r="D2" s="248"/>
      <c r="E2" s="223"/>
      <c r="F2" s="223"/>
      <c r="G2" s="223"/>
      <c r="H2" s="223"/>
      <c r="I2" s="223"/>
      <c r="J2" s="223"/>
    </row>
    <row r="3" ht="14.25" spans="3:10">
      <c r="C3" s="226" t="s">
        <v>2</v>
      </c>
      <c r="D3" s="249"/>
      <c r="E3" s="226"/>
      <c r="F3" s="226"/>
      <c r="G3" s="226"/>
      <c r="H3" s="250"/>
      <c r="I3" s="226"/>
      <c r="J3" s="226"/>
    </row>
    <row r="4" ht="15.75" customHeight="1" spans="1:10">
      <c r="A4" s="251" t="s">
        <v>220</v>
      </c>
      <c r="B4" s="252" t="s">
        <v>221</v>
      </c>
      <c r="C4" s="253" t="s">
        <v>193</v>
      </c>
      <c r="D4" s="254" t="s">
        <v>4</v>
      </c>
      <c r="E4" s="255" t="s">
        <v>6</v>
      </c>
      <c r="F4" s="228" t="s">
        <v>37</v>
      </c>
      <c r="G4" s="256"/>
      <c r="H4" s="257" t="s">
        <v>222</v>
      </c>
      <c r="I4" s="274" t="s">
        <v>223</v>
      </c>
      <c r="J4" s="275" t="s">
        <v>224</v>
      </c>
    </row>
    <row r="5" ht="13.5" spans="1:10">
      <c r="A5" s="258"/>
      <c r="B5" s="259"/>
      <c r="C5" s="260"/>
      <c r="D5" s="261"/>
      <c r="E5" s="262"/>
      <c r="F5" s="263" t="s">
        <v>40</v>
      </c>
      <c r="G5" s="263" t="s">
        <v>41</v>
      </c>
      <c r="H5" s="264"/>
      <c r="I5" s="276"/>
      <c r="J5" s="277"/>
    </row>
    <row r="6" s="218" customFormat="1" ht="21.75" customHeight="1" spans="1:13">
      <c r="A6" s="265"/>
      <c r="B6" s="266"/>
      <c r="C6" s="267" t="s">
        <v>150</v>
      </c>
      <c r="D6" s="268">
        <f>D7+D312+D402+D457+D513+D571+D692+D763+D843+D866+D992+D1056+D1122+D1142+D1181+D1246+D1265+D1318+D1376+D1377+D1382+D1390</f>
        <v>665791</v>
      </c>
      <c r="E6" s="268">
        <f>E7+E312+E402+E457+E513+E571+E692+E763+E843+E866+E992+E1056+E1122+E1142+E1181+E1246+E1265+E1318+E1376+E1377+E1382+E1390</f>
        <v>589551</v>
      </c>
      <c r="F6" s="268">
        <f>F7+F312+F402+F457+F513+F571+F692+F763+F843+F866+F992+F1056+F1122+F1142+F1181+F1246+F1265+F1318+F1376+F1377+F1382+F1390</f>
        <v>465772</v>
      </c>
      <c r="G6" s="268">
        <f>G7+G312+G402+G457+G513+G571+G692+G763+G843+G866+G992+G1056+G1122+G1142+G1181+G1246+G1265+G1318+G1376+G1377+G1382+G1390</f>
        <v>123779</v>
      </c>
      <c r="H6" s="268">
        <f>H7+H254+H293+H312+H402+H457+H513+H571+H692+H763+H843+H866+H992+H1056+H1122+H1142+H1171+H1181+H1246+H1265+H1318+H1377+H1382+H1390</f>
        <v>692553</v>
      </c>
      <c r="I6" s="37">
        <f>IFERROR(E6/D6,"")*100</f>
        <v>88.5489590577223</v>
      </c>
      <c r="J6" s="64">
        <f>IFERROR(E6/H6,"")*100</f>
        <v>85.1272032609779</v>
      </c>
      <c r="K6" s="242">
        <f t="shared" ref="K6:K69" si="0">D6+E6+F6+G6</f>
        <v>1844893</v>
      </c>
      <c r="M6" s="278">
        <f>D6+E6+H6</f>
        <v>1947895</v>
      </c>
    </row>
    <row r="7" s="218" customFormat="1" ht="18" customHeight="1" spans="1:13">
      <c r="A7" s="269">
        <f t="shared" ref="A7:A70" si="1">LEN(B7)</f>
        <v>3</v>
      </c>
      <c r="B7" s="270">
        <v>201</v>
      </c>
      <c r="C7" s="271" t="s">
        <v>225</v>
      </c>
      <c r="D7" s="272">
        <v>46145</v>
      </c>
      <c r="E7" s="272">
        <v>25515</v>
      </c>
      <c r="F7" s="272">
        <v>11924</v>
      </c>
      <c r="G7" s="272">
        <v>13591</v>
      </c>
      <c r="H7" s="272">
        <v>24337</v>
      </c>
      <c r="I7" s="47">
        <f>IFERROR(E7/D7,0)*100</f>
        <v>55.2930978437534</v>
      </c>
      <c r="J7" s="70">
        <f>IFERROR(E7/H7,0)*100</f>
        <v>104.840366520113</v>
      </c>
      <c r="K7" s="242">
        <f t="shared" si="0"/>
        <v>97175</v>
      </c>
      <c r="L7" s="279">
        <f t="shared" ref="L7:L70" si="2">D7+E7+F7+G7+H7</f>
        <v>121512</v>
      </c>
      <c r="M7" s="278">
        <f t="shared" ref="M7:M70" si="3">D7+E7+H7</f>
        <v>95997</v>
      </c>
    </row>
    <row r="8" s="218" customFormat="1" ht="18" customHeight="1" spans="1:13">
      <c r="A8" s="269">
        <f t="shared" si="1"/>
        <v>5</v>
      </c>
      <c r="B8" s="270">
        <v>20101</v>
      </c>
      <c r="C8" s="271" t="s">
        <v>226</v>
      </c>
      <c r="D8" s="272">
        <v>2764</v>
      </c>
      <c r="E8" s="272">
        <v>1726</v>
      </c>
      <c r="F8" s="272">
        <v>803</v>
      </c>
      <c r="G8" s="272">
        <v>923</v>
      </c>
      <c r="H8" s="272">
        <v>1685</v>
      </c>
      <c r="I8" s="47">
        <f t="shared" ref="I8:I71" si="4">IFERROR(E8/D8,0)*100</f>
        <v>62.4457308248915</v>
      </c>
      <c r="J8" s="70">
        <f t="shared" ref="J8:J71" si="5">IFERROR(E8/H8,0)*100</f>
        <v>102.433234421365</v>
      </c>
      <c r="K8" s="242">
        <f t="shared" si="0"/>
        <v>6216</v>
      </c>
      <c r="L8" s="279">
        <f t="shared" si="2"/>
        <v>7901</v>
      </c>
      <c r="M8" s="278">
        <f t="shared" si="3"/>
        <v>6175</v>
      </c>
    </row>
    <row r="9" s="218" customFormat="1" ht="18" customHeight="1" spans="1:13">
      <c r="A9" s="269">
        <f t="shared" si="1"/>
        <v>7</v>
      </c>
      <c r="B9" s="270">
        <v>2010101</v>
      </c>
      <c r="C9" s="271" t="s">
        <v>227</v>
      </c>
      <c r="D9" s="272">
        <v>2164</v>
      </c>
      <c r="E9" s="272">
        <v>1483</v>
      </c>
      <c r="F9" s="272">
        <v>560</v>
      </c>
      <c r="G9" s="272">
        <v>923</v>
      </c>
      <c r="H9" s="272">
        <v>1532</v>
      </c>
      <c r="I9" s="47">
        <f t="shared" si="4"/>
        <v>68.5304990757856</v>
      </c>
      <c r="J9" s="70">
        <f t="shared" si="5"/>
        <v>96.8015665796345</v>
      </c>
      <c r="K9" s="242">
        <f t="shared" si="0"/>
        <v>5130</v>
      </c>
      <c r="L9" s="279">
        <f t="shared" si="2"/>
        <v>6662</v>
      </c>
      <c r="M9" s="278">
        <f t="shared" si="3"/>
        <v>5179</v>
      </c>
    </row>
    <row r="10" s="218" customFormat="1" ht="18" customHeight="1" spans="1:13">
      <c r="A10" s="269">
        <f t="shared" si="1"/>
        <v>7</v>
      </c>
      <c r="B10" s="270">
        <v>2010102</v>
      </c>
      <c r="C10" s="271" t="s">
        <v>228</v>
      </c>
      <c r="D10" s="273">
        <v>10</v>
      </c>
      <c r="E10" s="273">
        <v>0</v>
      </c>
      <c r="F10" s="273">
        <v>0</v>
      </c>
      <c r="G10" s="273">
        <v>0</v>
      </c>
      <c r="H10" s="273">
        <v>0</v>
      </c>
      <c r="I10" s="47">
        <f t="shared" si="4"/>
        <v>0</v>
      </c>
      <c r="J10" s="70">
        <f t="shared" si="5"/>
        <v>0</v>
      </c>
      <c r="K10" s="242">
        <f t="shared" si="0"/>
        <v>10</v>
      </c>
      <c r="L10" s="279">
        <f t="shared" si="2"/>
        <v>10</v>
      </c>
      <c r="M10" s="278">
        <f t="shared" si="3"/>
        <v>10</v>
      </c>
    </row>
    <row r="11" s="218" customFormat="1" ht="15.75" spans="1:13">
      <c r="A11" s="269">
        <f t="shared" si="1"/>
        <v>7</v>
      </c>
      <c r="B11" s="270">
        <v>2010103</v>
      </c>
      <c r="C11" s="271" t="s">
        <v>229</v>
      </c>
      <c r="D11" s="273">
        <v>0</v>
      </c>
      <c r="E11" s="273">
        <v>0</v>
      </c>
      <c r="F11" s="273">
        <v>0</v>
      </c>
      <c r="G11" s="273">
        <v>0</v>
      </c>
      <c r="H11" s="273">
        <v>0</v>
      </c>
      <c r="I11" s="47">
        <f t="shared" si="4"/>
        <v>0</v>
      </c>
      <c r="J11" s="70">
        <f t="shared" si="5"/>
        <v>0</v>
      </c>
      <c r="K11" s="242">
        <f t="shared" si="0"/>
        <v>0</v>
      </c>
      <c r="L11" s="279">
        <f t="shared" si="2"/>
        <v>0</v>
      </c>
      <c r="M11" s="278">
        <f t="shared" si="3"/>
        <v>0</v>
      </c>
    </row>
    <row r="12" s="218" customFormat="1" ht="18" customHeight="1" spans="1:13">
      <c r="A12" s="269">
        <f t="shared" si="1"/>
        <v>7</v>
      </c>
      <c r="B12" s="270">
        <v>2010104</v>
      </c>
      <c r="C12" s="271" t="s">
        <v>230</v>
      </c>
      <c r="D12" s="273">
        <v>30</v>
      </c>
      <c r="E12" s="273">
        <v>96</v>
      </c>
      <c r="F12" s="273">
        <v>96</v>
      </c>
      <c r="G12" s="273">
        <v>0</v>
      </c>
      <c r="H12" s="273">
        <v>0</v>
      </c>
      <c r="I12" s="47">
        <f t="shared" si="4"/>
        <v>320</v>
      </c>
      <c r="J12" s="70">
        <f t="shared" si="5"/>
        <v>0</v>
      </c>
      <c r="K12" s="242">
        <f t="shared" si="0"/>
        <v>222</v>
      </c>
      <c r="L12" s="279">
        <f t="shared" si="2"/>
        <v>222</v>
      </c>
      <c r="M12" s="278">
        <f t="shared" si="3"/>
        <v>126</v>
      </c>
    </row>
    <row r="13" s="218" customFormat="1" ht="15.75" spans="1:13">
      <c r="A13" s="269">
        <f t="shared" si="1"/>
        <v>7</v>
      </c>
      <c r="B13" s="270">
        <v>2010105</v>
      </c>
      <c r="C13" s="271" t="s">
        <v>231</v>
      </c>
      <c r="D13" s="273">
        <v>0</v>
      </c>
      <c r="E13" s="273">
        <v>0</v>
      </c>
      <c r="F13" s="273">
        <v>0</v>
      </c>
      <c r="G13" s="273">
        <v>0</v>
      </c>
      <c r="H13" s="273">
        <v>0</v>
      </c>
      <c r="I13" s="47">
        <f t="shared" si="4"/>
        <v>0</v>
      </c>
      <c r="J13" s="70">
        <f t="shared" si="5"/>
        <v>0</v>
      </c>
      <c r="K13" s="242">
        <f t="shared" si="0"/>
        <v>0</v>
      </c>
      <c r="L13" s="279">
        <f t="shared" si="2"/>
        <v>0</v>
      </c>
      <c r="M13" s="278">
        <f t="shared" si="3"/>
        <v>0</v>
      </c>
    </row>
    <row r="14" s="218" customFormat="1" ht="15.75" spans="1:13">
      <c r="A14" s="269">
        <f t="shared" si="1"/>
        <v>7</v>
      </c>
      <c r="B14" s="270">
        <v>2010106</v>
      </c>
      <c r="C14" s="271" t="s">
        <v>232</v>
      </c>
      <c r="D14" s="273">
        <v>0</v>
      </c>
      <c r="E14" s="273">
        <v>0</v>
      </c>
      <c r="F14" s="273">
        <v>0</v>
      </c>
      <c r="G14" s="273">
        <v>0</v>
      </c>
      <c r="H14" s="273">
        <v>0</v>
      </c>
      <c r="I14" s="47">
        <f t="shared" si="4"/>
        <v>0</v>
      </c>
      <c r="J14" s="70">
        <f t="shared" si="5"/>
        <v>0</v>
      </c>
      <c r="K14" s="242">
        <f t="shared" si="0"/>
        <v>0</v>
      </c>
      <c r="L14" s="279">
        <f t="shared" si="2"/>
        <v>0</v>
      </c>
      <c r="M14" s="278">
        <f t="shared" si="3"/>
        <v>0</v>
      </c>
    </row>
    <row r="15" s="218" customFormat="1" ht="18" customHeight="1" spans="1:13">
      <c r="A15" s="269">
        <f t="shared" si="1"/>
        <v>7</v>
      </c>
      <c r="B15" s="270">
        <v>2010107</v>
      </c>
      <c r="C15" s="271" t="s">
        <v>233</v>
      </c>
      <c r="D15" s="273">
        <v>0</v>
      </c>
      <c r="E15" s="273">
        <v>0</v>
      </c>
      <c r="F15" s="273">
        <v>0</v>
      </c>
      <c r="G15" s="273">
        <v>0</v>
      </c>
      <c r="H15" s="273">
        <v>0</v>
      </c>
      <c r="I15" s="47">
        <f t="shared" si="4"/>
        <v>0</v>
      </c>
      <c r="J15" s="70">
        <f t="shared" si="5"/>
        <v>0</v>
      </c>
      <c r="K15" s="242">
        <f t="shared" si="0"/>
        <v>0</v>
      </c>
      <c r="L15" s="279">
        <f t="shared" si="2"/>
        <v>0</v>
      </c>
      <c r="M15" s="278">
        <f t="shared" si="3"/>
        <v>0</v>
      </c>
    </row>
    <row r="16" s="218" customFormat="1" ht="18" customHeight="1" spans="1:13">
      <c r="A16" s="269">
        <f t="shared" si="1"/>
        <v>7</v>
      </c>
      <c r="B16" s="270">
        <v>2010108</v>
      </c>
      <c r="C16" s="271" t="s">
        <v>234</v>
      </c>
      <c r="D16" s="273">
        <v>278</v>
      </c>
      <c r="E16" s="273">
        <v>0</v>
      </c>
      <c r="F16" s="273">
        <v>0</v>
      </c>
      <c r="G16" s="273">
        <v>0</v>
      </c>
      <c r="H16" s="273">
        <v>0</v>
      </c>
      <c r="I16" s="47">
        <f t="shared" si="4"/>
        <v>0</v>
      </c>
      <c r="J16" s="70">
        <f t="shared" si="5"/>
        <v>0</v>
      </c>
      <c r="K16" s="242">
        <f t="shared" si="0"/>
        <v>278</v>
      </c>
      <c r="L16" s="279">
        <f t="shared" si="2"/>
        <v>278</v>
      </c>
      <c r="M16" s="278">
        <f t="shared" si="3"/>
        <v>278</v>
      </c>
    </row>
    <row r="17" s="218" customFormat="1" ht="15.75" spans="1:13">
      <c r="A17" s="269">
        <f t="shared" si="1"/>
        <v>7</v>
      </c>
      <c r="B17" s="270">
        <v>2010109</v>
      </c>
      <c r="C17" s="271" t="s">
        <v>235</v>
      </c>
      <c r="D17" s="273">
        <v>0</v>
      </c>
      <c r="E17" s="273">
        <v>0</v>
      </c>
      <c r="F17" s="273">
        <v>0</v>
      </c>
      <c r="G17" s="273">
        <v>0</v>
      </c>
      <c r="H17" s="273">
        <v>0</v>
      </c>
      <c r="I17" s="47">
        <f t="shared" si="4"/>
        <v>0</v>
      </c>
      <c r="J17" s="70">
        <f t="shared" si="5"/>
        <v>0</v>
      </c>
      <c r="K17" s="242">
        <f t="shared" si="0"/>
        <v>0</v>
      </c>
      <c r="L17" s="279">
        <f t="shared" si="2"/>
        <v>0</v>
      </c>
      <c r="M17" s="278">
        <f t="shared" si="3"/>
        <v>0</v>
      </c>
    </row>
    <row r="18" s="218" customFormat="1" ht="18" customHeight="1" spans="1:13">
      <c r="A18" s="269">
        <f t="shared" si="1"/>
        <v>7</v>
      </c>
      <c r="B18" s="270">
        <v>2010150</v>
      </c>
      <c r="C18" s="271" t="s">
        <v>236</v>
      </c>
      <c r="D18" s="273">
        <v>245</v>
      </c>
      <c r="E18" s="273">
        <v>147</v>
      </c>
      <c r="F18" s="273">
        <v>147</v>
      </c>
      <c r="G18" s="273">
        <v>0</v>
      </c>
      <c r="H18" s="273">
        <v>144</v>
      </c>
      <c r="I18" s="47">
        <f t="shared" si="4"/>
        <v>60</v>
      </c>
      <c r="J18" s="70">
        <f t="shared" si="5"/>
        <v>102.083333333333</v>
      </c>
      <c r="K18" s="242">
        <f t="shared" si="0"/>
        <v>539</v>
      </c>
      <c r="L18" s="279">
        <f t="shared" si="2"/>
        <v>683</v>
      </c>
      <c r="M18" s="278">
        <f t="shared" si="3"/>
        <v>536</v>
      </c>
    </row>
    <row r="19" s="218" customFormat="1" ht="18" customHeight="1" spans="1:13">
      <c r="A19" s="269">
        <f t="shared" si="1"/>
        <v>7</v>
      </c>
      <c r="B19" s="270">
        <v>2010199</v>
      </c>
      <c r="C19" s="271" t="s">
        <v>237</v>
      </c>
      <c r="D19" s="273">
        <v>37</v>
      </c>
      <c r="E19" s="273">
        <v>0</v>
      </c>
      <c r="F19" s="273">
        <v>0</v>
      </c>
      <c r="G19" s="273">
        <v>0</v>
      </c>
      <c r="H19" s="273">
        <v>9</v>
      </c>
      <c r="I19" s="47">
        <f t="shared" si="4"/>
        <v>0</v>
      </c>
      <c r="J19" s="70">
        <f t="shared" si="5"/>
        <v>0</v>
      </c>
      <c r="K19" s="242">
        <f t="shared" si="0"/>
        <v>37</v>
      </c>
      <c r="L19" s="279">
        <f t="shared" si="2"/>
        <v>46</v>
      </c>
      <c r="M19" s="278">
        <f t="shared" si="3"/>
        <v>46</v>
      </c>
    </row>
    <row r="20" s="218" customFormat="1" ht="18" customHeight="1" spans="1:13">
      <c r="A20" s="269">
        <f t="shared" si="1"/>
        <v>5</v>
      </c>
      <c r="B20" s="270">
        <v>20102</v>
      </c>
      <c r="C20" s="271" t="s">
        <v>238</v>
      </c>
      <c r="D20" s="273">
        <v>903</v>
      </c>
      <c r="E20" s="273">
        <v>600</v>
      </c>
      <c r="F20" s="273">
        <v>600</v>
      </c>
      <c r="G20" s="273">
        <v>0</v>
      </c>
      <c r="H20" s="273">
        <v>506</v>
      </c>
      <c r="I20" s="47">
        <f t="shared" si="4"/>
        <v>66.4451827242525</v>
      </c>
      <c r="J20" s="70">
        <f t="shared" si="5"/>
        <v>118.577075098814</v>
      </c>
      <c r="K20" s="242">
        <f t="shared" si="0"/>
        <v>2103</v>
      </c>
      <c r="L20" s="279">
        <f t="shared" si="2"/>
        <v>2609</v>
      </c>
      <c r="M20" s="278">
        <f t="shared" si="3"/>
        <v>2009</v>
      </c>
    </row>
    <row r="21" s="218" customFormat="1" ht="18" customHeight="1" spans="1:13">
      <c r="A21" s="269">
        <f t="shared" si="1"/>
        <v>7</v>
      </c>
      <c r="B21" s="270">
        <v>2010201</v>
      </c>
      <c r="C21" s="271" t="s">
        <v>227</v>
      </c>
      <c r="D21" s="273">
        <v>712</v>
      </c>
      <c r="E21" s="273">
        <v>481</v>
      </c>
      <c r="F21" s="273">
        <v>481</v>
      </c>
      <c r="G21" s="273">
        <v>0</v>
      </c>
      <c r="H21" s="273">
        <v>448</v>
      </c>
      <c r="I21" s="47">
        <f t="shared" si="4"/>
        <v>67.5561797752809</v>
      </c>
      <c r="J21" s="70">
        <f t="shared" si="5"/>
        <v>107.366071428571</v>
      </c>
      <c r="K21" s="242">
        <f t="shared" si="0"/>
        <v>1674</v>
      </c>
      <c r="L21" s="279">
        <f t="shared" si="2"/>
        <v>2122</v>
      </c>
      <c r="M21" s="278">
        <f t="shared" si="3"/>
        <v>1641</v>
      </c>
    </row>
    <row r="22" s="218" customFormat="1" ht="18" customHeight="1" spans="1:13">
      <c r="A22" s="269">
        <f t="shared" si="1"/>
        <v>7</v>
      </c>
      <c r="B22" s="270">
        <v>2010202</v>
      </c>
      <c r="C22" s="271" t="s">
        <v>228</v>
      </c>
      <c r="D22" s="273">
        <v>91</v>
      </c>
      <c r="E22" s="273">
        <v>0</v>
      </c>
      <c r="F22" s="273">
        <v>0</v>
      </c>
      <c r="G22" s="273">
        <v>0</v>
      </c>
      <c r="H22" s="273">
        <v>0</v>
      </c>
      <c r="I22" s="47">
        <f t="shared" si="4"/>
        <v>0</v>
      </c>
      <c r="J22" s="70">
        <f t="shared" si="5"/>
        <v>0</v>
      </c>
      <c r="K22" s="242">
        <f t="shared" si="0"/>
        <v>91</v>
      </c>
      <c r="L22" s="279">
        <f t="shared" si="2"/>
        <v>91</v>
      </c>
      <c r="M22" s="278">
        <f t="shared" si="3"/>
        <v>91</v>
      </c>
    </row>
    <row r="23" s="218" customFormat="1" ht="15.75" spans="1:13">
      <c r="A23" s="269">
        <f t="shared" si="1"/>
        <v>7</v>
      </c>
      <c r="B23" s="270">
        <v>2010203</v>
      </c>
      <c r="C23" s="271" t="s">
        <v>229</v>
      </c>
      <c r="D23" s="273">
        <v>0</v>
      </c>
      <c r="E23" s="273">
        <v>0</v>
      </c>
      <c r="F23" s="273">
        <v>0</v>
      </c>
      <c r="G23" s="273">
        <v>0</v>
      </c>
      <c r="H23" s="273">
        <v>0</v>
      </c>
      <c r="I23" s="47">
        <f t="shared" si="4"/>
        <v>0</v>
      </c>
      <c r="J23" s="70">
        <f t="shared" si="5"/>
        <v>0</v>
      </c>
      <c r="K23" s="242">
        <f t="shared" si="0"/>
        <v>0</v>
      </c>
      <c r="L23" s="279">
        <f t="shared" si="2"/>
        <v>0</v>
      </c>
      <c r="M23" s="278">
        <f t="shared" si="3"/>
        <v>0</v>
      </c>
    </row>
    <row r="24" s="218" customFormat="1" ht="18" customHeight="1" spans="1:13">
      <c r="A24" s="269">
        <f t="shared" si="1"/>
        <v>7</v>
      </c>
      <c r="B24" s="270">
        <v>2010204</v>
      </c>
      <c r="C24" s="271" t="s">
        <v>239</v>
      </c>
      <c r="D24" s="273">
        <v>5</v>
      </c>
      <c r="E24" s="273">
        <v>60</v>
      </c>
      <c r="F24" s="273">
        <v>60</v>
      </c>
      <c r="G24" s="273">
        <v>0</v>
      </c>
      <c r="H24" s="273">
        <v>0</v>
      </c>
      <c r="I24" s="47">
        <f t="shared" si="4"/>
        <v>1200</v>
      </c>
      <c r="J24" s="70">
        <f t="shared" si="5"/>
        <v>0</v>
      </c>
      <c r="K24" s="242">
        <f t="shared" si="0"/>
        <v>125</v>
      </c>
      <c r="L24" s="279">
        <f t="shared" si="2"/>
        <v>125</v>
      </c>
      <c r="M24" s="278">
        <f t="shared" si="3"/>
        <v>65</v>
      </c>
    </row>
    <row r="25" s="218" customFormat="1" ht="18" customHeight="1" spans="1:13">
      <c r="A25" s="269">
        <f t="shared" si="1"/>
        <v>7</v>
      </c>
      <c r="B25" s="270">
        <v>2010205</v>
      </c>
      <c r="C25" s="271" t="s">
        <v>240</v>
      </c>
      <c r="D25" s="273">
        <v>3</v>
      </c>
      <c r="E25" s="273">
        <v>0</v>
      </c>
      <c r="F25" s="273">
        <v>0</v>
      </c>
      <c r="G25" s="273">
        <v>0</v>
      </c>
      <c r="H25" s="273">
        <v>0</v>
      </c>
      <c r="I25" s="47">
        <f t="shared" si="4"/>
        <v>0</v>
      </c>
      <c r="J25" s="70">
        <f t="shared" si="5"/>
        <v>0</v>
      </c>
      <c r="K25" s="242">
        <f t="shared" si="0"/>
        <v>3</v>
      </c>
      <c r="L25" s="279">
        <f t="shared" si="2"/>
        <v>3</v>
      </c>
      <c r="M25" s="278">
        <f t="shared" si="3"/>
        <v>3</v>
      </c>
    </row>
    <row r="26" s="218" customFormat="1" ht="18" customHeight="1" spans="1:13">
      <c r="A26" s="269">
        <f t="shared" si="1"/>
        <v>7</v>
      </c>
      <c r="B26" s="270">
        <v>2010206</v>
      </c>
      <c r="C26" s="271" t="s">
        <v>241</v>
      </c>
      <c r="D26" s="273">
        <v>5</v>
      </c>
      <c r="E26" s="273">
        <v>0</v>
      </c>
      <c r="F26" s="273">
        <v>0</v>
      </c>
      <c r="G26" s="273">
        <v>0</v>
      </c>
      <c r="H26" s="273">
        <v>0</v>
      </c>
      <c r="I26" s="47">
        <f t="shared" si="4"/>
        <v>0</v>
      </c>
      <c r="J26" s="70">
        <f t="shared" si="5"/>
        <v>0</v>
      </c>
      <c r="K26" s="242">
        <f t="shared" si="0"/>
        <v>5</v>
      </c>
      <c r="L26" s="279">
        <f t="shared" si="2"/>
        <v>5</v>
      </c>
      <c r="M26" s="278">
        <f t="shared" si="3"/>
        <v>5</v>
      </c>
    </row>
    <row r="27" s="218" customFormat="1" ht="18" customHeight="1" spans="1:13">
      <c r="A27" s="269">
        <f t="shared" si="1"/>
        <v>7</v>
      </c>
      <c r="B27" s="270">
        <v>2010250</v>
      </c>
      <c r="C27" s="271" t="s">
        <v>236</v>
      </c>
      <c r="D27" s="273">
        <v>87</v>
      </c>
      <c r="E27" s="273">
        <v>59</v>
      </c>
      <c r="F27" s="273">
        <v>59</v>
      </c>
      <c r="G27" s="273">
        <v>0</v>
      </c>
      <c r="H27" s="273">
        <v>58</v>
      </c>
      <c r="I27" s="47">
        <f t="shared" si="4"/>
        <v>67.816091954023</v>
      </c>
      <c r="J27" s="70">
        <f t="shared" si="5"/>
        <v>101.724137931034</v>
      </c>
      <c r="K27" s="242">
        <f t="shared" si="0"/>
        <v>205</v>
      </c>
      <c r="L27" s="279">
        <f t="shared" si="2"/>
        <v>263</v>
      </c>
      <c r="M27" s="278">
        <f t="shared" si="3"/>
        <v>204</v>
      </c>
    </row>
    <row r="28" s="218" customFormat="1" ht="15.75" spans="1:13">
      <c r="A28" s="269">
        <f t="shared" si="1"/>
        <v>7</v>
      </c>
      <c r="B28" s="270">
        <v>2010299</v>
      </c>
      <c r="C28" s="271" t="s">
        <v>242</v>
      </c>
      <c r="D28" s="273">
        <v>0</v>
      </c>
      <c r="E28" s="273">
        <v>0</v>
      </c>
      <c r="F28" s="273">
        <v>0</v>
      </c>
      <c r="G28" s="273">
        <v>0</v>
      </c>
      <c r="H28" s="273">
        <v>0</v>
      </c>
      <c r="I28" s="47">
        <f t="shared" si="4"/>
        <v>0</v>
      </c>
      <c r="J28" s="70">
        <f t="shared" si="5"/>
        <v>0</v>
      </c>
      <c r="K28" s="242">
        <f t="shared" si="0"/>
        <v>0</v>
      </c>
      <c r="L28" s="279">
        <f t="shared" si="2"/>
        <v>0</v>
      </c>
      <c r="M28" s="278">
        <f t="shared" si="3"/>
        <v>0</v>
      </c>
    </row>
    <row r="29" s="218" customFormat="1" ht="18" customHeight="1" spans="1:13">
      <c r="A29" s="269">
        <f t="shared" si="1"/>
        <v>5</v>
      </c>
      <c r="B29" s="270">
        <v>20103</v>
      </c>
      <c r="C29" s="271" t="s">
        <v>243</v>
      </c>
      <c r="D29" s="273">
        <v>18957</v>
      </c>
      <c r="E29" s="273">
        <v>10696</v>
      </c>
      <c r="F29" s="273">
        <v>1749</v>
      </c>
      <c r="G29" s="273">
        <v>8947</v>
      </c>
      <c r="H29" s="273">
        <v>10132</v>
      </c>
      <c r="I29" s="47">
        <f t="shared" si="4"/>
        <v>56.4224297093422</v>
      </c>
      <c r="J29" s="70">
        <f t="shared" si="5"/>
        <v>105.566521910778</v>
      </c>
      <c r="K29" s="242">
        <f t="shared" si="0"/>
        <v>40349</v>
      </c>
      <c r="L29" s="279">
        <f t="shared" si="2"/>
        <v>50481</v>
      </c>
      <c r="M29" s="278">
        <f t="shared" si="3"/>
        <v>39785</v>
      </c>
    </row>
    <row r="30" s="218" customFormat="1" ht="18" customHeight="1" spans="1:13">
      <c r="A30" s="269">
        <f t="shared" si="1"/>
        <v>7</v>
      </c>
      <c r="B30" s="270">
        <v>2010301</v>
      </c>
      <c r="C30" s="271" t="s">
        <v>227</v>
      </c>
      <c r="D30" s="273">
        <v>17707</v>
      </c>
      <c r="E30" s="273">
        <v>9598</v>
      </c>
      <c r="F30" s="273">
        <v>986</v>
      </c>
      <c r="G30" s="273">
        <v>8612</v>
      </c>
      <c r="H30" s="273">
        <v>9509</v>
      </c>
      <c r="I30" s="47">
        <f t="shared" si="4"/>
        <v>54.204551872141</v>
      </c>
      <c r="J30" s="70">
        <f t="shared" si="5"/>
        <v>100.935955410664</v>
      </c>
      <c r="K30" s="242">
        <f t="shared" si="0"/>
        <v>36903</v>
      </c>
      <c r="L30" s="279">
        <f t="shared" si="2"/>
        <v>46412</v>
      </c>
      <c r="M30" s="278">
        <f t="shared" si="3"/>
        <v>36814</v>
      </c>
    </row>
    <row r="31" s="218" customFormat="1" ht="18" customHeight="1" spans="1:13">
      <c r="A31" s="269">
        <f t="shared" si="1"/>
        <v>7</v>
      </c>
      <c r="B31" s="270">
        <v>2010302</v>
      </c>
      <c r="C31" s="271" t="s">
        <v>228</v>
      </c>
      <c r="D31" s="273">
        <v>326</v>
      </c>
      <c r="E31" s="273">
        <v>53</v>
      </c>
      <c r="F31" s="273">
        <v>0</v>
      </c>
      <c r="G31" s="273">
        <v>53</v>
      </c>
      <c r="H31" s="273">
        <v>164</v>
      </c>
      <c r="I31" s="47">
        <f t="shared" si="4"/>
        <v>16.2576687116564</v>
      </c>
      <c r="J31" s="70">
        <f t="shared" si="5"/>
        <v>32.3170731707317</v>
      </c>
      <c r="K31" s="242">
        <f t="shared" si="0"/>
        <v>432</v>
      </c>
      <c r="L31" s="279">
        <f t="shared" si="2"/>
        <v>596</v>
      </c>
      <c r="M31" s="278">
        <f t="shared" si="3"/>
        <v>543</v>
      </c>
    </row>
    <row r="32" s="218" customFormat="1" ht="18" customHeight="1" spans="1:13">
      <c r="A32" s="269">
        <f t="shared" si="1"/>
        <v>7</v>
      </c>
      <c r="B32" s="270">
        <v>2010303</v>
      </c>
      <c r="C32" s="271" t="s">
        <v>244</v>
      </c>
      <c r="D32" s="273">
        <v>232</v>
      </c>
      <c r="E32" s="273">
        <v>0</v>
      </c>
      <c r="F32" s="273">
        <v>0</v>
      </c>
      <c r="G32" s="273">
        <v>0</v>
      </c>
      <c r="H32" s="273">
        <v>0</v>
      </c>
      <c r="I32" s="47">
        <f t="shared" si="4"/>
        <v>0</v>
      </c>
      <c r="J32" s="70">
        <f t="shared" si="5"/>
        <v>0</v>
      </c>
      <c r="K32" s="242">
        <f t="shared" si="0"/>
        <v>232</v>
      </c>
      <c r="L32" s="279">
        <f t="shared" si="2"/>
        <v>232</v>
      </c>
      <c r="M32" s="278">
        <f t="shared" si="3"/>
        <v>232</v>
      </c>
    </row>
    <row r="33" s="218" customFormat="1" ht="15.75" spans="1:13">
      <c r="A33" s="269">
        <f t="shared" si="1"/>
        <v>7</v>
      </c>
      <c r="B33" s="270">
        <v>2010304</v>
      </c>
      <c r="C33" s="271" t="s">
        <v>245</v>
      </c>
      <c r="D33" s="273">
        <v>0</v>
      </c>
      <c r="E33" s="273">
        <v>0</v>
      </c>
      <c r="F33" s="273">
        <v>0</v>
      </c>
      <c r="G33" s="273">
        <v>0</v>
      </c>
      <c r="H33" s="273">
        <v>0</v>
      </c>
      <c r="I33" s="47">
        <f t="shared" si="4"/>
        <v>0</v>
      </c>
      <c r="J33" s="70">
        <f t="shared" si="5"/>
        <v>0</v>
      </c>
      <c r="K33" s="242">
        <f t="shared" si="0"/>
        <v>0</v>
      </c>
      <c r="L33" s="279">
        <f t="shared" si="2"/>
        <v>0</v>
      </c>
      <c r="M33" s="278">
        <f t="shared" si="3"/>
        <v>0</v>
      </c>
    </row>
    <row r="34" s="218" customFormat="1" ht="15.75" spans="1:13">
      <c r="A34" s="269">
        <f t="shared" si="1"/>
        <v>7</v>
      </c>
      <c r="B34" s="270">
        <v>2010305</v>
      </c>
      <c r="C34" s="271" t="s">
        <v>246</v>
      </c>
      <c r="D34" s="273">
        <v>0</v>
      </c>
      <c r="E34" s="273">
        <v>0</v>
      </c>
      <c r="F34" s="273">
        <v>0</v>
      </c>
      <c r="G34" s="273">
        <v>0</v>
      </c>
      <c r="H34" s="273">
        <v>0</v>
      </c>
      <c r="I34" s="47">
        <f t="shared" si="4"/>
        <v>0</v>
      </c>
      <c r="J34" s="70">
        <f t="shared" si="5"/>
        <v>0</v>
      </c>
      <c r="K34" s="242">
        <f t="shared" si="0"/>
        <v>0</v>
      </c>
      <c r="L34" s="279">
        <f t="shared" si="2"/>
        <v>0</v>
      </c>
      <c r="M34" s="278">
        <f t="shared" si="3"/>
        <v>0</v>
      </c>
    </row>
    <row r="35" s="218" customFormat="1" ht="15.75" spans="1:13">
      <c r="A35" s="269">
        <f t="shared" si="1"/>
        <v>7</v>
      </c>
      <c r="B35" s="270">
        <v>2010306</v>
      </c>
      <c r="C35" s="271" t="s">
        <v>247</v>
      </c>
      <c r="D35" s="273">
        <v>0</v>
      </c>
      <c r="E35" s="273">
        <v>0</v>
      </c>
      <c r="F35" s="273">
        <v>0</v>
      </c>
      <c r="G35" s="273">
        <v>0</v>
      </c>
      <c r="H35" s="273">
        <v>0</v>
      </c>
      <c r="I35" s="47">
        <f t="shared" si="4"/>
        <v>0</v>
      </c>
      <c r="J35" s="70">
        <f t="shared" si="5"/>
        <v>0</v>
      </c>
      <c r="K35" s="242">
        <f t="shared" si="0"/>
        <v>0</v>
      </c>
      <c r="L35" s="279">
        <f t="shared" si="2"/>
        <v>0</v>
      </c>
      <c r="M35" s="278">
        <f t="shared" si="3"/>
        <v>0</v>
      </c>
    </row>
    <row r="36" s="218" customFormat="1" ht="18" customHeight="1" spans="1:13">
      <c r="A36" s="269">
        <f t="shared" si="1"/>
        <v>7</v>
      </c>
      <c r="B36" s="270">
        <v>2010308</v>
      </c>
      <c r="C36" s="271" t="s">
        <v>248</v>
      </c>
      <c r="D36" s="273">
        <v>113</v>
      </c>
      <c r="E36" s="273">
        <v>52</v>
      </c>
      <c r="F36" s="273">
        <v>30</v>
      </c>
      <c r="G36" s="273">
        <v>22</v>
      </c>
      <c r="H36" s="273">
        <v>153</v>
      </c>
      <c r="I36" s="47">
        <f t="shared" si="4"/>
        <v>46.0176991150442</v>
      </c>
      <c r="J36" s="70">
        <f t="shared" si="5"/>
        <v>33.9869281045752</v>
      </c>
      <c r="K36" s="242">
        <f t="shared" si="0"/>
        <v>217</v>
      </c>
      <c r="L36" s="279">
        <f t="shared" si="2"/>
        <v>370</v>
      </c>
      <c r="M36" s="278">
        <f t="shared" si="3"/>
        <v>318</v>
      </c>
    </row>
    <row r="37" s="218" customFormat="1" ht="15.75" spans="1:13">
      <c r="A37" s="269">
        <f t="shared" si="1"/>
        <v>7</v>
      </c>
      <c r="B37" s="270">
        <v>2010309</v>
      </c>
      <c r="C37" s="271" t="s">
        <v>249</v>
      </c>
      <c r="D37" s="273">
        <v>0</v>
      </c>
      <c r="E37" s="273">
        <v>0</v>
      </c>
      <c r="F37" s="273">
        <v>0</v>
      </c>
      <c r="G37" s="273">
        <v>0</v>
      </c>
      <c r="H37" s="273">
        <v>0</v>
      </c>
      <c r="I37" s="47">
        <f t="shared" si="4"/>
        <v>0</v>
      </c>
      <c r="J37" s="70">
        <f t="shared" si="5"/>
        <v>0</v>
      </c>
      <c r="K37" s="242">
        <f t="shared" si="0"/>
        <v>0</v>
      </c>
      <c r="L37" s="279">
        <f t="shared" si="2"/>
        <v>0</v>
      </c>
      <c r="M37" s="278">
        <f t="shared" si="3"/>
        <v>0</v>
      </c>
    </row>
    <row r="38" s="218" customFormat="1" ht="18" customHeight="1" spans="1:13">
      <c r="A38" s="269">
        <f t="shared" si="1"/>
        <v>7</v>
      </c>
      <c r="B38" s="270">
        <v>2010350</v>
      </c>
      <c r="C38" s="271" t="s">
        <v>236</v>
      </c>
      <c r="D38" s="273">
        <v>551</v>
      </c>
      <c r="E38" s="273">
        <v>371</v>
      </c>
      <c r="F38" s="273">
        <v>371</v>
      </c>
      <c r="G38" s="273">
        <v>0</v>
      </c>
      <c r="H38" s="273">
        <v>299</v>
      </c>
      <c r="I38" s="47">
        <f t="shared" si="4"/>
        <v>67.3321234119782</v>
      </c>
      <c r="J38" s="70">
        <f t="shared" si="5"/>
        <v>124.080267558528</v>
      </c>
      <c r="K38" s="242">
        <f t="shared" si="0"/>
        <v>1293</v>
      </c>
      <c r="L38" s="279">
        <f t="shared" si="2"/>
        <v>1592</v>
      </c>
      <c r="M38" s="278">
        <f t="shared" si="3"/>
        <v>1221</v>
      </c>
    </row>
    <row r="39" s="218" customFormat="1" ht="18" customHeight="1" spans="1:13">
      <c r="A39" s="269">
        <f t="shared" si="1"/>
        <v>7</v>
      </c>
      <c r="B39" s="270">
        <v>2010399</v>
      </c>
      <c r="C39" s="271" t="s">
        <v>250</v>
      </c>
      <c r="D39" s="273">
        <v>28</v>
      </c>
      <c r="E39" s="273">
        <v>622</v>
      </c>
      <c r="F39" s="273">
        <v>362</v>
      </c>
      <c r="G39" s="273">
        <v>260</v>
      </c>
      <c r="H39" s="273">
        <v>7</v>
      </c>
      <c r="I39" s="47">
        <f t="shared" si="4"/>
        <v>2221.42857142857</v>
      </c>
      <c r="J39" s="70">
        <f t="shared" si="5"/>
        <v>8885.71428571429</v>
      </c>
      <c r="K39" s="242">
        <f t="shared" si="0"/>
        <v>1272</v>
      </c>
      <c r="L39" s="279">
        <f t="shared" si="2"/>
        <v>1279</v>
      </c>
      <c r="M39" s="278">
        <f t="shared" si="3"/>
        <v>657</v>
      </c>
    </row>
    <row r="40" s="218" customFormat="1" ht="18" customHeight="1" spans="1:13">
      <c r="A40" s="269">
        <f t="shared" si="1"/>
        <v>5</v>
      </c>
      <c r="B40" s="270">
        <v>20104</v>
      </c>
      <c r="C40" s="271" t="s">
        <v>251</v>
      </c>
      <c r="D40" s="273">
        <v>802</v>
      </c>
      <c r="E40" s="273">
        <v>435</v>
      </c>
      <c r="F40" s="273">
        <v>435</v>
      </c>
      <c r="G40" s="273">
        <v>0</v>
      </c>
      <c r="H40" s="273">
        <v>434</v>
      </c>
      <c r="I40" s="47">
        <f t="shared" si="4"/>
        <v>54.2394014962594</v>
      </c>
      <c r="J40" s="70">
        <f t="shared" si="5"/>
        <v>100.230414746544</v>
      </c>
      <c r="K40" s="242">
        <f t="shared" si="0"/>
        <v>1672</v>
      </c>
      <c r="L40" s="279">
        <f t="shared" si="2"/>
        <v>2106</v>
      </c>
      <c r="M40" s="278">
        <f t="shared" si="3"/>
        <v>1671</v>
      </c>
    </row>
    <row r="41" s="218" customFormat="1" ht="18" customHeight="1" spans="1:13">
      <c r="A41" s="269">
        <f t="shared" si="1"/>
        <v>7</v>
      </c>
      <c r="B41" s="270">
        <v>2010401</v>
      </c>
      <c r="C41" s="271" t="s">
        <v>227</v>
      </c>
      <c r="D41" s="273">
        <v>592</v>
      </c>
      <c r="E41" s="273">
        <v>350</v>
      </c>
      <c r="F41" s="273">
        <v>350</v>
      </c>
      <c r="G41" s="273">
        <v>0</v>
      </c>
      <c r="H41" s="273">
        <v>356</v>
      </c>
      <c r="I41" s="47">
        <f t="shared" si="4"/>
        <v>59.1216216216216</v>
      </c>
      <c r="J41" s="70">
        <f t="shared" si="5"/>
        <v>98.314606741573</v>
      </c>
      <c r="K41" s="242">
        <f t="shared" si="0"/>
        <v>1292</v>
      </c>
      <c r="L41" s="279">
        <f t="shared" si="2"/>
        <v>1648</v>
      </c>
      <c r="M41" s="278">
        <f t="shared" si="3"/>
        <v>1298</v>
      </c>
    </row>
    <row r="42" s="218" customFormat="1" ht="15.75" spans="1:13">
      <c r="A42" s="269">
        <f t="shared" si="1"/>
        <v>7</v>
      </c>
      <c r="B42" s="270">
        <v>2010402</v>
      </c>
      <c r="C42" s="271" t="s">
        <v>252</v>
      </c>
      <c r="D42" s="273">
        <v>0</v>
      </c>
      <c r="E42" s="273">
        <v>0</v>
      </c>
      <c r="F42" s="273">
        <v>0</v>
      </c>
      <c r="G42" s="273">
        <v>0</v>
      </c>
      <c r="H42" s="273">
        <v>0</v>
      </c>
      <c r="I42" s="47">
        <f t="shared" si="4"/>
        <v>0</v>
      </c>
      <c r="J42" s="70">
        <f t="shared" si="5"/>
        <v>0</v>
      </c>
      <c r="K42" s="242">
        <f t="shared" si="0"/>
        <v>0</v>
      </c>
      <c r="L42" s="279">
        <f t="shared" si="2"/>
        <v>0</v>
      </c>
      <c r="M42" s="278">
        <f t="shared" si="3"/>
        <v>0</v>
      </c>
    </row>
    <row r="43" s="218" customFormat="1" ht="15.75" spans="1:13">
      <c r="A43" s="269">
        <f t="shared" si="1"/>
        <v>7</v>
      </c>
      <c r="B43" s="270">
        <v>2010403</v>
      </c>
      <c r="C43" s="271" t="s">
        <v>229</v>
      </c>
      <c r="D43" s="273">
        <v>0</v>
      </c>
      <c r="E43" s="273">
        <v>0</v>
      </c>
      <c r="F43" s="273">
        <v>0</v>
      </c>
      <c r="G43" s="273">
        <v>0</v>
      </c>
      <c r="H43" s="273">
        <v>0</v>
      </c>
      <c r="I43" s="47">
        <f t="shared" si="4"/>
        <v>0</v>
      </c>
      <c r="J43" s="70">
        <f t="shared" si="5"/>
        <v>0</v>
      </c>
      <c r="K43" s="242">
        <f t="shared" si="0"/>
        <v>0</v>
      </c>
      <c r="L43" s="279">
        <f t="shared" si="2"/>
        <v>0</v>
      </c>
      <c r="M43" s="278">
        <f t="shared" si="3"/>
        <v>0</v>
      </c>
    </row>
    <row r="44" s="218" customFormat="1" ht="18" customHeight="1" spans="1:13">
      <c r="A44" s="269">
        <f t="shared" si="1"/>
        <v>7</v>
      </c>
      <c r="B44" s="270">
        <v>2010404</v>
      </c>
      <c r="C44" s="271" t="s">
        <v>253</v>
      </c>
      <c r="D44" s="273">
        <v>67</v>
      </c>
      <c r="E44" s="273">
        <v>0</v>
      </c>
      <c r="F44" s="273">
        <v>0</v>
      </c>
      <c r="G44" s="273">
        <v>0</v>
      </c>
      <c r="H44" s="273">
        <v>0</v>
      </c>
      <c r="I44" s="47">
        <f t="shared" si="4"/>
        <v>0</v>
      </c>
      <c r="J44" s="70">
        <f t="shared" si="5"/>
        <v>0</v>
      </c>
      <c r="K44" s="242">
        <f t="shared" si="0"/>
        <v>67</v>
      </c>
      <c r="L44" s="279">
        <f t="shared" si="2"/>
        <v>67</v>
      </c>
      <c r="M44" s="278">
        <f t="shared" si="3"/>
        <v>67</v>
      </c>
    </row>
    <row r="45" s="218" customFormat="1" ht="15.75" spans="1:13">
      <c r="A45" s="269">
        <f t="shared" si="1"/>
        <v>7</v>
      </c>
      <c r="B45" s="270">
        <v>2010405</v>
      </c>
      <c r="C45" s="271" t="s">
        <v>254</v>
      </c>
      <c r="D45" s="273">
        <v>0</v>
      </c>
      <c r="E45" s="273">
        <v>0</v>
      </c>
      <c r="F45" s="273">
        <v>0</v>
      </c>
      <c r="G45" s="273">
        <v>0</v>
      </c>
      <c r="H45" s="273">
        <v>0</v>
      </c>
      <c r="I45" s="47">
        <f t="shared" si="4"/>
        <v>0</v>
      </c>
      <c r="J45" s="70">
        <f t="shared" si="5"/>
        <v>0</v>
      </c>
      <c r="K45" s="242">
        <f t="shared" si="0"/>
        <v>0</v>
      </c>
      <c r="L45" s="279">
        <f t="shared" si="2"/>
        <v>0</v>
      </c>
      <c r="M45" s="278">
        <f t="shared" si="3"/>
        <v>0</v>
      </c>
    </row>
    <row r="46" s="218" customFormat="1" ht="15.75" spans="1:13">
      <c r="A46" s="269">
        <f t="shared" si="1"/>
        <v>7</v>
      </c>
      <c r="B46" s="270">
        <v>2010406</v>
      </c>
      <c r="C46" s="271" t="s">
        <v>255</v>
      </c>
      <c r="D46" s="273">
        <v>0</v>
      </c>
      <c r="E46" s="273">
        <v>0</v>
      </c>
      <c r="F46" s="273">
        <v>0</v>
      </c>
      <c r="G46" s="273">
        <v>0</v>
      </c>
      <c r="H46" s="273">
        <v>0</v>
      </c>
      <c r="I46" s="47">
        <f t="shared" si="4"/>
        <v>0</v>
      </c>
      <c r="J46" s="70">
        <f t="shared" si="5"/>
        <v>0</v>
      </c>
      <c r="K46" s="242">
        <f t="shared" si="0"/>
        <v>0</v>
      </c>
      <c r="L46" s="279">
        <f t="shared" si="2"/>
        <v>0</v>
      </c>
      <c r="M46" s="278">
        <f t="shared" si="3"/>
        <v>0</v>
      </c>
    </row>
    <row r="47" s="218" customFormat="1" ht="15.75" spans="1:13">
      <c r="A47" s="269">
        <f t="shared" si="1"/>
        <v>7</v>
      </c>
      <c r="B47" s="270">
        <v>2010407</v>
      </c>
      <c r="C47" s="271" t="s">
        <v>256</v>
      </c>
      <c r="D47" s="273">
        <v>0</v>
      </c>
      <c r="E47" s="273">
        <v>0</v>
      </c>
      <c r="F47" s="273">
        <v>0</v>
      </c>
      <c r="G47" s="273">
        <v>0</v>
      </c>
      <c r="H47" s="273">
        <v>0</v>
      </c>
      <c r="I47" s="47">
        <f t="shared" si="4"/>
        <v>0</v>
      </c>
      <c r="J47" s="70">
        <f t="shared" si="5"/>
        <v>0</v>
      </c>
      <c r="K47" s="242">
        <f t="shared" si="0"/>
        <v>0</v>
      </c>
      <c r="L47" s="279">
        <f t="shared" si="2"/>
        <v>0</v>
      </c>
      <c r="M47" s="278">
        <f t="shared" si="3"/>
        <v>0</v>
      </c>
    </row>
    <row r="48" s="218" customFormat="1" ht="18" customHeight="1" spans="1:13">
      <c r="A48" s="269">
        <f t="shared" si="1"/>
        <v>7</v>
      </c>
      <c r="B48" s="270">
        <v>2010408</v>
      </c>
      <c r="C48" s="271" t="s">
        <v>257</v>
      </c>
      <c r="D48" s="273">
        <v>0</v>
      </c>
      <c r="E48" s="273">
        <v>0</v>
      </c>
      <c r="F48" s="273">
        <v>0</v>
      </c>
      <c r="G48" s="273">
        <v>0</v>
      </c>
      <c r="H48" s="273">
        <v>0</v>
      </c>
      <c r="I48" s="47">
        <f t="shared" si="4"/>
        <v>0</v>
      </c>
      <c r="J48" s="70">
        <f t="shared" si="5"/>
        <v>0</v>
      </c>
      <c r="K48" s="242">
        <f t="shared" si="0"/>
        <v>0</v>
      </c>
      <c r="L48" s="279">
        <f t="shared" si="2"/>
        <v>0</v>
      </c>
      <c r="M48" s="278">
        <f t="shared" si="3"/>
        <v>0</v>
      </c>
    </row>
    <row r="49" s="218" customFormat="1" ht="18" customHeight="1" spans="1:13">
      <c r="A49" s="269">
        <f t="shared" si="1"/>
        <v>7</v>
      </c>
      <c r="B49" s="270">
        <v>2010450</v>
      </c>
      <c r="C49" s="271" t="s">
        <v>236</v>
      </c>
      <c r="D49" s="273">
        <v>143</v>
      </c>
      <c r="E49" s="273">
        <v>85</v>
      </c>
      <c r="F49" s="273">
        <v>85</v>
      </c>
      <c r="G49" s="273">
        <v>0</v>
      </c>
      <c r="H49" s="273">
        <v>78</v>
      </c>
      <c r="I49" s="47">
        <f t="shared" si="4"/>
        <v>59.4405594405594</v>
      </c>
      <c r="J49" s="70">
        <f t="shared" si="5"/>
        <v>108.974358974359</v>
      </c>
      <c r="K49" s="242">
        <f t="shared" si="0"/>
        <v>313</v>
      </c>
      <c r="L49" s="279">
        <f t="shared" si="2"/>
        <v>391</v>
      </c>
      <c r="M49" s="278">
        <f t="shared" si="3"/>
        <v>306</v>
      </c>
    </row>
    <row r="50" s="218" customFormat="1" ht="18" customHeight="1" spans="1:13">
      <c r="A50" s="269">
        <f t="shared" si="1"/>
        <v>7</v>
      </c>
      <c r="B50" s="270">
        <v>2010499</v>
      </c>
      <c r="C50" s="271" t="s">
        <v>258</v>
      </c>
      <c r="D50" s="273">
        <v>0</v>
      </c>
      <c r="E50" s="273">
        <v>0</v>
      </c>
      <c r="F50" s="273">
        <v>0</v>
      </c>
      <c r="G50" s="273">
        <v>0</v>
      </c>
      <c r="H50" s="273">
        <v>0</v>
      </c>
      <c r="I50" s="47">
        <f t="shared" si="4"/>
        <v>0</v>
      </c>
      <c r="J50" s="70">
        <f t="shared" si="5"/>
        <v>0</v>
      </c>
      <c r="K50" s="242">
        <f t="shared" si="0"/>
        <v>0</v>
      </c>
      <c r="L50" s="279">
        <f t="shared" si="2"/>
        <v>0</v>
      </c>
      <c r="M50" s="278">
        <f t="shared" si="3"/>
        <v>0</v>
      </c>
    </row>
    <row r="51" s="218" customFormat="1" ht="18" customHeight="1" spans="1:13">
      <c r="A51" s="269">
        <f t="shared" si="1"/>
        <v>5</v>
      </c>
      <c r="B51" s="270">
        <v>20105</v>
      </c>
      <c r="C51" s="271" t="s">
        <v>259</v>
      </c>
      <c r="D51" s="273">
        <v>925</v>
      </c>
      <c r="E51" s="273">
        <v>637</v>
      </c>
      <c r="F51" s="273">
        <v>251</v>
      </c>
      <c r="G51" s="273">
        <v>386</v>
      </c>
      <c r="H51" s="273">
        <v>346</v>
      </c>
      <c r="I51" s="47">
        <f t="shared" si="4"/>
        <v>68.8648648648649</v>
      </c>
      <c r="J51" s="70">
        <f t="shared" si="5"/>
        <v>184.104046242775</v>
      </c>
      <c r="K51" s="242">
        <f t="shared" si="0"/>
        <v>2199</v>
      </c>
      <c r="L51" s="279">
        <f t="shared" si="2"/>
        <v>2545</v>
      </c>
      <c r="M51" s="278">
        <f t="shared" si="3"/>
        <v>1908</v>
      </c>
    </row>
    <row r="52" s="218" customFormat="1" ht="18" customHeight="1" spans="1:13">
      <c r="A52" s="269">
        <f t="shared" si="1"/>
        <v>7</v>
      </c>
      <c r="B52" s="270">
        <v>2010501</v>
      </c>
      <c r="C52" s="271" t="s">
        <v>227</v>
      </c>
      <c r="D52" s="273">
        <v>294</v>
      </c>
      <c r="E52" s="273">
        <v>152</v>
      </c>
      <c r="F52" s="273">
        <v>152</v>
      </c>
      <c r="G52" s="273">
        <v>0</v>
      </c>
      <c r="H52" s="273">
        <v>215</v>
      </c>
      <c r="I52" s="47">
        <f t="shared" si="4"/>
        <v>51.7006802721088</v>
      </c>
      <c r="J52" s="70">
        <f t="shared" si="5"/>
        <v>70.6976744186046</v>
      </c>
      <c r="K52" s="242">
        <f t="shared" si="0"/>
        <v>598</v>
      </c>
      <c r="L52" s="279">
        <f t="shared" si="2"/>
        <v>813</v>
      </c>
      <c r="M52" s="278">
        <f t="shared" si="3"/>
        <v>661</v>
      </c>
    </row>
    <row r="53" s="218" customFormat="1" ht="18" customHeight="1" spans="1:13">
      <c r="A53" s="269">
        <f t="shared" si="1"/>
        <v>7</v>
      </c>
      <c r="B53" s="270">
        <v>2010502</v>
      </c>
      <c r="C53" s="271" t="s">
        <v>228</v>
      </c>
      <c r="D53" s="273">
        <v>0</v>
      </c>
      <c r="E53" s="273">
        <v>0</v>
      </c>
      <c r="F53" s="273">
        <v>0</v>
      </c>
      <c r="G53" s="273">
        <v>0</v>
      </c>
      <c r="H53" s="273">
        <v>0</v>
      </c>
      <c r="I53" s="47">
        <f t="shared" si="4"/>
        <v>0</v>
      </c>
      <c r="J53" s="70">
        <f t="shared" si="5"/>
        <v>0</v>
      </c>
      <c r="K53" s="242">
        <f t="shared" si="0"/>
        <v>0</v>
      </c>
      <c r="L53" s="279">
        <f t="shared" si="2"/>
        <v>0</v>
      </c>
      <c r="M53" s="278">
        <f t="shared" si="3"/>
        <v>0</v>
      </c>
    </row>
    <row r="54" s="218" customFormat="1" ht="15.75" spans="1:13">
      <c r="A54" s="269">
        <f t="shared" si="1"/>
        <v>7</v>
      </c>
      <c r="B54" s="270">
        <v>2010503</v>
      </c>
      <c r="C54" s="271" t="s">
        <v>229</v>
      </c>
      <c r="D54" s="273">
        <v>0</v>
      </c>
      <c r="E54" s="273">
        <v>0</v>
      </c>
      <c r="F54" s="273">
        <v>0</v>
      </c>
      <c r="G54" s="273">
        <v>0</v>
      </c>
      <c r="H54" s="273">
        <v>0</v>
      </c>
      <c r="I54" s="47">
        <f t="shared" si="4"/>
        <v>0</v>
      </c>
      <c r="J54" s="70">
        <f t="shared" si="5"/>
        <v>0</v>
      </c>
      <c r="K54" s="242">
        <f t="shared" si="0"/>
        <v>0</v>
      </c>
      <c r="L54" s="279">
        <f t="shared" si="2"/>
        <v>0</v>
      </c>
      <c r="M54" s="278">
        <f t="shared" si="3"/>
        <v>0</v>
      </c>
    </row>
    <row r="55" s="218" customFormat="1" ht="15.75" spans="1:13">
      <c r="A55" s="269">
        <f t="shared" si="1"/>
        <v>7</v>
      </c>
      <c r="B55" s="270">
        <v>2010504</v>
      </c>
      <c r="C55" s="271" t="s">
        <v>260</v>
      </c>
      <c r="D55" s="273">
        <v>0</v>
      </c>
      <c r="E55" s="273">
        <v>0</v>
      </c>
      <c r="F55" s="273">
        <v>0</v>
      </c>
      <c r="G55" s="273">
        <v>0</v>
      </c>
      <c r="H55" s="273">
        <v>0</v>
      </c>
      <c r="I55" s="47">
        <f t="shared" si="4"/>
        <v>0</v>
      </c>
      <c r="J55" s="70">
        <f t="shared" si="5"/>
        <v>0</v>
      </c>
      <c r="K55" s="242">
        <f t="shared" si="0"/>
        <v>0</v>
      </c>
      <c r="L55" s="279">
        <f t="shared" si="2"/>
        <v>0</v>
      </c>
      <c r="M55" s="278">
        <f t="shared" si="3"/>
        <v>0</v>
      </c>
    </row>
    <row r="56" s="218" customFormat="1" ht="18" customHeight="1" spans="1:13">
      <c r="A56" s="269">
        <f t="shared" si="1"/>
        <v>7</v>
      </c>
      <c r="B56" s="270">
        <v>2010505</v>
      </c>
      <c r="C56" s="271" t="s">
        <v>261</v>
      </c>
      <c r="D56" s="273">
        <v>8</v>
      </c>
      <c r="E56" s="273">
        <v>0</v>
      </c>
      <c r="F56" s="273">
        <v>0</v>
      </c>
      <c r="G56" s="273">
        <v>0</v>
      </c>
      <c r="H56" s="273">
        <v>0</v>
      </c>
      <c r="I56" s="47">
        <f t="shared" si="4"/>
        <v>0</v>
      </c>
      <c r="J56" s="70">
        <f t="shared" si="5"/>
        <v>0</v>
      </c>
      <c r="K56" s="242">
        <f t="shared" si="0"/>
        <v>8</v>
      </c>
      <c r="L56" s="279">
        <f t="shared" si="2"/>
        <v>8</v>
      </c>
      <c r="M56" s="278">
        <f t="shared" si="3"/>
        <v>8</v>
      </c>
    </row>
    <row r="57" s="218" customFormat="1" ht="15.75" spans="1:13">
      <c r="A57" s="269">
        <f t="shared" si="1"/>
        <v>7</v>
      </c>
      <c r="B57" s="270">
        <v>2010506</v>
      </c>
      <c r="C57" s="271" t="s">
        <v>262</v>
      </c>
      <c r="D57" s="273">
        <v>0</v>
      </c>
      <c r="E57" s="273">
        <v>0</v>
      </c>
      <c r="F57" s="273">
        <v>0</v>
      </c>
      <c r="G57" s="273">
        <v>0</v>
      </c>
      <c r="H57" s="273">
        <v>0</v>
      </c>
      <c r="I57" s="47">
        <f t="shared" si="4"/>
        <v>0</v>
      </c>
      <c r="J57" s="70">
        <f t="shared" si="5"/>
        <v>0</v>
      </c>
      <c r="K57" s="242">
        <f t="shared" si="0"/>
        <v>0</v>
      </c>
      <c r="L57" s="279">
        <f t="shared" si="2"/>
        <v>0</v>
      </c>
      <c r="M57" s="278">
        <f t="shared" si="3"/>
        <v>0</v>
      </c>
    </row>
    <row r="58" s="218" customFormat="1" ht="18" customHeight="1" spans="1:13">
      <c r="A58" s="269">
        <f t="shared" si="1"/>
        <v>7</v>
      </c>
      <c r="B58" s="270">
        <v>2010507</v>
      </c>
      <c r="C58" s="271" t="s">
        <v>263</v>
      </c>
      <c r="D58" s="273">
        <v>404</v>
      </c>
      <c r="E58" s="273">
        <v>393</v>
      </c>
      <c r="F58" s="273">
        <v>7</v>
      </c>
      <c r="G58" s="273">
        <v>386</v>
      </c>
      <c r="H58" s="273">
        <v>108</v>
      </c>
      <c r="I58" s="47">
        <f t="shared" si="4"/>
        <v>97.2772277227723</v>
      </c>
      <c r="J58" s="70">
        <f t="shared" si="5"/>
        <v>363.888888888889</v>
      </c>
      <c r="K58" s="242">
        <f t="shared" si="0"/>
        <v>1190</v>
      </c>
      <c r="L58" s="279">
        <f t="shared" si="2"/>
        <v>1298</v>
      </c>
      <c r="M58" s="278">
        <f t="shared" si="3"/>
        <v>905</v>
      </c>
    </row>
    <row r="59" s="218" customFormat="1" ht="18" customHeight="1" spans="1:13">
      <c r="A59" s="269">
        <f t="shared" si="1"/>
        <v>7</v>
      </c>
      <c r="B59" s="270">
        <v>2010508</v>
      </c>
      <c r="C59" s="271" t="s">
        <v>264</v>
      </c>
      <c r="D59" s="273">
        <v>114</v>
      </c>
      <c r="E59" s="273">
        <v>24</v>
      </c>
      <c r="F59" s="273">
        <v>24</v>
      </c>
      <c r="G59" s="273">
        <v>0</v>
      </c>
      <c r="H59" s="273">
        <v>0</v>
      </c>
      <c r="I59" s="47">
        <f t="shared" si="4"/>
        <v>21.0526315789474</v>
      </c>
      <c r="J59" s="70">
        <f t="shared" si="5"/>
        <v>0</v>
      </c>
      <c r="K59" s="242">
        <f t="shared" si="0"/>
        <v>162</v>
      </c>
      <c r="L59" s="279">
        <f t="shared" si="2"/>
        <v>162</v>
      </c>
      <c r="M59" s="278">
        <f t="shared" si="3"/>
        <v>138</v>
      </c>
    </row>
    <row r="60" s="218" customFormat="1" ht="18" customHeight="1" spans="1:13">
      <c r="A60" s="269">
        <f t="shared" si="1"/>
        <v>7</v>
      </c>
      <c r="B60" s="270">
        <v>2010550</v>
      </c>
      <c r="C60" s="271" t="s">
        <v>236</v>
      </c>
      <c r="D60" s="273">
        <v>105</v>
      </c>
      <c r="E60" s="273">
        <v>68</v>
      </c>
      <c r="F60" s="273">
        <v>68</v>
      </c>
      <c r="G60" s="273">
        <v>0</v>
      </c>
      <c r="H60" s="273">
        <v>23</v>
      </c>
      <c r="I60" s="47">
        <f t="shared" si="4"/>
        <v>64.7619047619048</v>
      </c>
      <c r="J60" s="70">
        <f t="shared" si="5"/>
        <v>295.652173913043</v>
      </c>
      <c r="K60" s="242">
        <f t="shared" si="0"/>
        <v>241</v>
      </c>
      <c r="L60" s="279">
        <f t="shared" si="2"/>
        <v>264</v>
      </c>
      <c r="M60" s="278">
        <f t="shared" si="3"/>
        <v>196</v>
      </c>
    </row>
    <row r="61" s="218" customFormat="1" ht="18" customHeight="1" spans="1:13">
      <c r="A61" s="269">
        <f t="shared" si="1"/>
        <v>7</v>
      </c>
      <c r="B61" s="270">
        <v>2010599</v>
      </c>
      <c r="C61" s="271" t="s">
        <v>265</v>
      </c>
      <c r="D61" s="273">
        <v>0</v>
      </c>
      <c r="E61" s="273">
        <v>0</v>
      </c>
      <c r="F61" s="273">
        <v>0</v>
      </c>
      <c r="G61" s="273">
        <v>0</v>
      </c>
      <c r="H61" s="273">
        <v>0</v>
      </c>
      <c r="I61" s="47">
        <f t="shared" si="4"/>
        <v>0</v>
      </c>
      <c r="J61" s="70">
        <f t="shared" si="5"/>
        <v>0</v>
      </c>
      <c r="K61" s="242">
        <f t="shared" si="0"/>
        <v>0</v>
      </c>
      <c r="L61" s="279">
        <f t="shared" si="2"/>
        <v>0</v>
      </c>
      <c r="M61" s="278">
        <f t="shared" si="3"/>
        <v>0</v>
      </c>
    </row>
    <row r="62" s="218" customFormat="1" ht="18" customHeight="1" spans="1:13">
      <c r="A62" s="269">
        <f t="shared" si="1"/>
        <v>5</v>
      </c>
      <c r="B62" s="270">
        <v>20106</v>
      </c>
      <c r="C62" s="271" t="s">
        <v>266</v>
      </c>
      <c r="D62" s="273">
        <v>2366</v>
      </c>
      <c r="E62" s="273">
        <v>1364</v>
      </c>
      <c r="F62" s="273">
        <v>769</v>
      </c>
      <c r="G62" s="273">
        <v>595</v>
      </c>
      <c r="H62" s="273">
        <v>1439</v>
      </c>
      <c r="I62" s="47">
        <f t="shared" si="4"/>
        <v>57.6500422654269</v>
      </c>
      <c r="J62" s="70">
        <f t="shared" si="5"/>
        <v>94.7880472550382</v>
      </c>
      <c r="K62" s="242">
        <f t="shared" si="0"/>
        <v>5094</v>
      </c>
      <c r="L62" s="279">
        <f t="shared" si="2"/>
        <v>6533</v>
      </c>
      <c r="M62" s="278">
        <f t="shared" si="3"/>
        <v>5169</v>
      </c>
    </row>
    <row r="63" s="218" customFormat="1" ht="18" customHeight="1" spans="1:13">
      <c r="A63" s="269">
        <f t="shared" si="1"/>
        <v>7</v>
      </c>
      <c r="B63" s="270">
        <v>2010601</v>
      </c>
      <c r="C63" s="271" t="s">
        <v>227</v>
      </c>
      <c r="D63" s="273">
        <v>2039</v>
      </c>
      <c r="E63" s="273">
        <v>1283</v>
      </c>
      <c r="F63" s="273">
        <v>688</v>
      </c>
      <c r="G63" s="273">
        <v>595</v>
      </c>
      <c r="H63" s="273">
        <v>1284</v>
      </c>
      <c r="I63" s="47">
        <f t="shared" si="4"/>
        <v>62.9230014713095</v>
      </c>
      <c r="J63" s="70">
        <f t="shared" si="5"/>
        <v>99.9221183800623</v>
      </c>
      <c r="K63" s="242">
        <f t="shared" si="0"/>
        <v>4605</v>
      </c>
      <c r="L63" s="279">
        <f t="shared" si="2"/>
        <v>5889</v>
      </c>
      <c r="M63" s="278">
        <f t="shared" si="3"/>
        <v>4606</v>
      </c>
    </row>
    <row r="64" s="218" customFormat="1" ht="18" customHeight="1" spans="1:13">
      <c r="A64" s="269">
        <f t="shared" si="1"/>
        <v>7</v>
      </c>
      <c r="B64" s="270">
        <v>2010602</v>
      </c>
      <c r="C64" s="271" t="s">
        <v>228</v>
      </c>
      <c r="D64" s="273">
        <v>81</v>
      </c>
      <c r="E64" s="273">
        <v>0</v>
      </c>
      <c r="F64" s="273">
        <v>0</v>
      </c>
      <c r="G64" s="273">
        <v>0</v>
      </c>
      <c r="H64" s="273">
        <v>0</v>
      </c>
      <c r="I64" s="47">
        <f t="shared" si="4"/>
        <v>0</v>
      </c>
      <c r="J64" s="70">
        <f t="shared" si="5"/>
        <v>0</v>
      </c>
      <c r="K64" s="242">
        <f t="shared" si="0"/>
        <v>81</v>
      </c>
      <c r="L64" s="279">
        <f t="shared" si="2"/>
        <v>81</v>
      </c>
      <c r="M64" s="278">
        <f t="shared" si="3"/>
        <v>81</v>
      </c>
    </row>
    <row r="65" s="218" customFormat="1" ht="15.75" spans="1:13">
      <c r="A65" s="269">
        <f t="shared" si="1"/>
        <v>7</v>
      </c>
      <c r="B65" s="270">
        <v>2010603</v>
      </c>
      <c r="C65" s="271" t="s">
        <v>229</v>
      </c>
      <c r="D65" s="273">
        <v>0</v>
      </c>
      <c r="E65" s="273">
        <v>0</v>
      </c>
      <c r="F65" s="273">
        <v>0</v>
      </c>
      <c r="G65" s="273">
        <v>0</v>
      </c>
      <c r="H65" s="273">
        <v>0</v>
      </c>
      <c r="I65" s="47">
        <f t="shared" si="4"/>
        <v>0</v>
      </c>
      <c r="J65" s="70">
        <f t="shared" si="5"/>
        <v>0</v>
      </c>
      <c r="K65" s="242">
        <f t="shared" si="0"/>
        <v>0</v>
      </c>
      <c r="L65" s="279">
        <f t="shared" si="2"/>
        <v>0</v>
      </c>
      <c r="M65" s="278">
        <f t="shared" si="3"/>
        <v>0</v>
      </c>
    </row>
    <row r="66" s="218" customFormat="1" ht="15.75" spans="1:13">
      <c r="A66" s="269">
        <f t="shared" si="1"/>
        <v>7</v>
      </c>
      <c r="B66" s="270">
        <v>2010604</v>
      </c>
      <c r="C66" s="271" t="s">
        <v>267</v>
      </c>
      <c r="D66" s="273">
        <v>0</v>
      </c>
      <c r="E66" s="273">
        <v>0</v>
      </c>
      <c r="F66" s="273">
        <v>0</v>
      </c>
      <c r="G66" s="273">
        <v>0</v>
      </c>
      <c r="H66" s="273">
        <v>0</v>
      </c>
      <c r="I66" s="47">
        <f t="shared" si="4"/>
        <v>0</v>
      </c>
      <c r="J66" s="70">
        <f t="shared" si="5"/>
        <v>0</v>
      </c>
      <c r="K66" s="242">
        <f t="shared" si="0"/>
        <v>0</v>
      </c>
      <c r="L66" s="279">
        <f t="shared" si="2"/>
        <v>0</v>
      </c>
      <c r="M66" s="278">
        <f t="shared" si="3"/>
        <v>0</v>
      </c>
    </row>
    <row r="67" s="218" customFormat="1" ht="15.75" spans="1:13">
      <c r="A67" s="269">
        <f t="shared" si="1"/>
        <v>7</v>
      </c>
      <c r="B67" s="270">
        <v>2010605</v>
      </c>
      <c r="C67" s="271" t="s">
        <v>268</v>
      </c>
      <c r="D67" s="273">
        <v>0</v>
      </c>
      <c r="E67" s="273">
        <v>0</v>
      </c>
      <c r="F67" s="273">
        <v>0</v>
      </c>
      <c r="G67" s="273">
        <v>0</v>
      </c>
      <c r="H67" s="273">
        <v>0</v>
      </c>
      <c r="I67" s="47">
        <f t="shared" si="4"/>
        <v>0</v>
      </c>
      <c r="J67" s="70">
        <f t="shared" si="5"/>
        <v>0</v>
      </c>
      <c r="K67" s="242">
        <f t="shared" si="0"/>
        <v>0</v>
      </c>
      <c r="L67" s="279">
        <f t="shared" si="2"/>
        <v>0</v>
      </c>
      <c r="M67" s="278">
        <f t="shared" si="3"/>
        <v>0</v>
      </c>
    </row>
    <row r="68" s="218" customFormat="1" ht="18" customHeight="1" spans="1:13">
      <c r="A68" s="269">
        <f t="shared" si="1"/>
        <v>7</v>
      </c>
      <c r="B68" s="270">
        <v>2010606</v>
      </c>
      <c r="C68" s="271" t="s">
        <v>269</v>
      </c>
      <c r="D68" s="273">
        <v>20</v>
      </c>
      <c r="E68" s="273">
        <v>0</v>
      </c>
      <c r="F68" s="273">
        <v>0</v>
      </c>
      <c r="G68" s="273">
        <v>0</v>
      </c>
      <c r="H68" s="273">
        <v>0</v>
      </c>
      <c r="I68" s="47">
        <f t="shared" si="4"/>
        <v>0</v>
      </c>
      <c r="J68" s="70">
        <f t="shared" si="5"/>
        <v>0</v>
      </c>
      <c r="K68" s="242">
        <f t="shared" si="0"/>
        <v>20</v>
      </c>
      <c r="L68" s="279">
        <f t="shared" si="2"/>
        <v>20</v>
      </c>
      <c r="M68" s="278">
        <f t="shared" si="3"/>
        <v>20</v>
      </c>
    </row>
    <row r="69" s="218" customFormat="1" ht="18" customHeight="1" spans="1:13">
      <c r="A69" s="269">
        <f t="shared" si="1"/>
        <v>7</v>
      </c>
      <c r="B69" s="270">
        <v>2010607</v>
      </c>
      <c r="C69" s="271" t="s">
        <v>270</v>
      </c>
      <c r="D69" s="273">
        <v>3</v>
      </c>
      <c r="E69" s="273">
        <v>0</v>
      </c>
      <c r="F69" s="273">
        <v>0</v>
      </c>
      <c r="G69" s="273">
        <v>0</v>
      </c>
      <c r="H69" s="273">
        <v>48</v>
      </c>
      <c r="I69" s="47">
        <f t="shared" si="4"/>
        <v>0</v>
      </c>
      <c r="J69" s="70">
        <f t="shared" si="5"/>
        <v>0</v>
      </c>
      <c r="K69" s="242">
        <f t="shared" si="0"/>
        <v>3</v>
      </c>
      <c r="L69" s="279">
        <f t="shared" si="2"/>
        <v>51</v>
      </c>
      <c r="M69" s="278">
        <f t="shared" si="3"/>
        <v>51</v>
      </c>
    </row>
    <row r="70" s="218" customFormat="1" ht="18" customHeight="1" spans="1:13">
      <c r="A70" s="269">
        <f t="shared" si="1"/>
        <v>7</v>
      </c>
      <c r="B70" s="270">
        <v>2010608</v>
      </c>
      <c r="C70" s="271" t="s">
        <v>271</v>
      </c>
      <c r="D70" s="273">
        <v>0</v>
      </c>
      <c r="E70" s="273">
        <v>0</v>
      </c>
      <c r="F70" s="273">
        <v>0</v>
      </c>
      <c r="G70" s="273">
        <v>0</v>
      </c>
      <c r="H70" s="273">
        <v>28</v>
      </c>
      <c r="I70" s="47">
        <f t="shared" si="4"/>
        <v>0</v>
      </c>
      <c r="J70" s="70">
        <f t="shared" si="5"/>
        <v>0</v>
      </c>
      <c r="K70" s="242">
        <f t="shared" ref="K70:K133" si="6">D70+E70+F70+G70</f>
        <v>0</v>
      </c>
      <c r="L70" s="279">
        <f t="shared" si="2"/>
        <v>28</v>
      </c>
      <c r="M70" s="278">
        <f t="shared" si="3"/>
        <v>28</v>
      </c>
    </row>
    <row r="71" s="218" customFormat="1" ht="18" customHeight="1" spans="1:13">
      <c r="A71" s="269">
        <f t="shared" ref="A71:A134" si="7">LEN(B71)</f>
        <v>7</v>
      </c>
      <c r="B71" s="270">
        <v>2010650</v>
      </c>
      <c r="C71" s="271" t="s">
        <v>236</v>
      </c>
      <c r="D71" s="273">
        <v>123</v>
      </c>
      <c r="E71" s="273">
        <v>81</v>
      </c>
      <c r="F71" s="273">
        <v>81</v>
      </c>
      <c r="G71" s="273">
        <v>0</v>
      </c>
      <c r="H71" s="273">
        <v>79</v>
      </c>
      <c r="I71" s="47">
        <f t="shared" si="4"/>
        <v>65.8536585365854</v>
      </c>
      <c r="J71" s="70">
        <f t="shared" si="5"/>
        <v>102.53164556962</v>
      </c>
      <c r="K71" s="242">
        <f t="shared" si="6"/>
        <v>285</v>
      </c>
      <c r="L71" s="279">
        <f t="shared" ref="L71:L134" si="8">D71+E71+F71+G71+H71</f>
        <v>364</v>
      </c>
      <c r="M71" s="278">
        <f t="shared" ref="M71:M134" si="9">D71+E71+H71</f>
        <v>283</v>
      </c>
    </row>
    <row r="72" s="218" customFormat="1" ht="15.75" spans="1:13">
      <c r="A72" s="269">
        <f t="shared" si="7"/>
        <v>7</v>
      </c>
      <c r="B72" s="270">
        <v>2010699</v>
      </c>
      <c r="C72" s="271" t="s">
        <v>272</v>
      </c>
      <c r="D72" s="273">
        <v>100</v>
      </c>
      <c r="E72" s="273">
        <v>0</v>
      </c>
      <c r="F72" s="273">
        <v>0</v>
      </c>
      <c r="G72" s="273">
        <v>0</v>
      </c>
      <c r="H72" s="273">
        <v>0</v>
      </c>
      <c r="I72" s="47">
        <f t="shared" ref="I72:I135" si="10">IFERROR(E72/D72,0)*100</f>
        <v>0</v>
      </c>
      <c r="J72" s="70">
        <f t="shared" ref="J72:J135" si="11">IFERROR(E72/H72,0)*100</f>
        <v>0</v>
      </c>
      <c r="K72" s="242">
        <f t="shared" si="6"/>
        <v>100</v>
      </c>
      <c r="L72" s="279">
        <f t="shared" si="8"/>
        <v>100</v>
      </c>
      <c r="M72" s="278">
        <f t="shared" si="9"/>
        <v>100</v>
      </c>
    </row>
    <row r="73" s="218" customFormat="1" ht="15.75" spans="1:13">
      <c r="A73" s="269">
        <f t="shared" si="7"/>
        <v>5</v>
      </c>
      <c r="B73" s="270">
        <v>20107</v>
      </c>
      <c r="C73" s="271" t="s">
        <v>273</v>
      </c>
      <c r="D73" s="273">
        <v>0</v>
      </c>
      <c r="E73" s="273">
        <v>0</v>
      </c>
      <c r="F73" s="273">
        <v>0</v>
      </c>
      <c r="G73" s="273">
        <v>0</v>
      </c>
      <c r="H73" s="273">
        <v>0</v>
      </c>
      <c r="I73" s="47">
        <f t="shared" si="10"/>
        <v>0</v>
      </c>
      <c r="J73" s="70">
        <f t="shared" si="11"/>
        <v>0</v>
      </c>
      <c r="K73" s="242">
        <f t="shared" si="6"/>
        <v>0</v>
      </c>
      <c r="L73" s="279">
        <f t="shared" si="8"/>
        <v>0</v>
      </c>
      <c r="M73" s="278">
        <f t="shared" si="9"/>
        <v>0</v>
      </c>
    </row>
    <row r="74" s="218" customFormat="1" ht="15.75" spans="1:13">
      <c r="A74" s="269">
        <f t="shared" si="7"/>
        <v>7</v>
      </c>
      <c r="B74" s="270">
        <v>2010701</v>
      </c>
      <c r="C74" s="271" t="s">
        <v>274</v>
      </c>
      <c r="D74" s="273">
        <v>0</v>
      </c>
      <c r="E74" s="273">
        <v>0</v>
      </c>
      <c r="F74" s="273">
        <v>0</v>
      </c>
      <c r="G74" s="273">
        <v>0</v>
      </c>
      <c r="H74" s="273">
        <v>0</v>
      </c>
      <c r="I74" s="47">
        <f t="shared" si="10"/>
        <v>0</v>
      </c>
      <c r="J74" s="70">
        <f t="shared" si="11"/>
        <v>0</v>
      </c>
      <c r="K74" s="242">
        <f t="shared" si="6"/>
        <v>0</v>
      </c>
      <c r="L74" s="279">
        <f t="shared" si="8"/>
        <v>0</v>
      </c>
      <c r="M74" s="278">
        <f t="shared" si="9"/>
        <v>0</v>
      </c>
    </row>
    <row r="75" s="218" customFormat="1" ht="15.75" spans="1:13">
      <c r="A75" s="269">
        <f t="shared" si="7"/>
        <v>7</v>
      </c>
      <c r="B75" s="270">
        <v>2010702</v>
      </c>
      <c r="C75" s="271" t="s">
        <v>252</v>
      </c>
      <c r="D75" s="273">
        <v>0</v>
      </c>
      <c r="E75" s="273">
        <v>0</v>
      </c>
      <c r="F75" s="273">
        <v>0</v>
      </c>
      <c r="G75" s="273">
        <v>0</v>
      </c>
      <c r="H75" s="273">
        <v>0</v>
      </c>
      <c r="I75" s="47">
        <f t="shared" si="10"/>
        <v>0</v>
      </c>
      <c r="J75" s="70">
        <f t="shared" si="11"/>
        <v>0</v>
      </c>
      <c r="K75" s="242">
        <f t="shared" si="6"/>
        <v>0</v>
      </c>
      <c r="L75" s="279">
        <f t="shared" si="8"/>
        <v>0</v>
      </c>
      <c r="M75" s="278">
        <f t="shared" si="9"/>
        <v>0</v>
      </c>
    </row>
    <row r="76" s="218" customFormat="1" ht="15.75" spans="1:13">
      <c r="A76" s="269">
        <f t="shared" si="7"/>
        <v>7</v>
      </c>
      <c r="B76" s="270">
        <v>2010703</v>
      </c>
      <c r="C76" s="271" t="s">
        <v>229</v>
      </c>
      <c r="D76" s="273">
        <v>0</v>
      </c>
      <c r="E76" s="273">
        <v>0</v>
      </c>
      <c r="F76" s="273">
        <v>0</v>
      </c>
      <c r="G76" s="273">
        <v>0</v>
      </c>
      <c r="H76" s="273">
        <v>0</v>
      </c>
      <c r="I76" s="47">
        <f t="shared" si="10"/>
        <v>0</v>
      </c>
      <c r="J76" s="70">
        <f t="shared" si="11"/>
        <v>0</v>
      </c>
      <c r="K76" s="242">
        <f t="shared" si="6"/>
        <v>0</v>
      </c>
      <c r="L76" s="279">
        <f t="shared" si="8"/>
        <v>0</v>
      </c>
      <c r="M76" s="278">
        <f t="shared" si="9"/>
        <v>0</v>
      </c>
    </row>
    <row r="77" s="218" customFormat="1" ht="15.75" spans="1:13">
      <c r="A77" s="269">
        <f t="shared" si="7"/>
        <v>7</v>
      </c>
      <c r="B77" s="270">
        <v>2010704</v>
      </c>
      <c r="C77" s="271" t="s">
        <v>275</v>
      </c>
      <c r="D77" s="273">
        <v>0</v>
      </c>
      <c r="E77" s="273">
        <v>0</v>
      </c>
      <c r="F77" s="273">
        <v>0</v>
      </c>
      <c r="G77" s="273">
        <v>0</v>
      </c>
      <c r="H77" s="273">
        <v>0</v>
      </c>
      <c r="I77" s="47">
        <f t="shared" si="10"/>
        <v>0</v>
      </c>
      <c r="J77" s="70">
        <f t="shared" si="11"/>
        <v>0</v>
      </c>
      <c r="K77" s="242">
        <f t="shared" si="6"/>
        <v>0</v>
      </c>
      <c r="L77" s="279">
        <f t="shared" si="8"/>
        <v>0</v>
      </c>
      <c r="M77" s="278">
        <f t="shared" si="9"/>
        <v>0</v>
      </c>
    </row>
    <row r="78" s="218" customFormat="1" ht="15.75" spans="1:13">
      <c r="A78" s="269">
        <f t="shared" si="7"/>
        <v>7</v>
      </c>
      <c r="B78" s="270">
        <v>2010705</v>
      </c>
      <c r="C78" s="271" t="s">
        <v>276</v>
      </c>
      <c r="D78" s="273">
        <v>0</v>
      </c>
      <c r="E78" s="273">
        <v>0</v>
      </c>
      <c r="F78" s="273">
        <v>0</v>
      </c>
      <c r="G78" s="273">
        <v>0</v>
      </c>
      <c r="H78" s="273">
        <v>0</v>
      </c>
      <c r="I78" s="47">
        <f t="shared" si="10"/>
        <v>0</v>
      </c>
      <c r="J78" s="70">
        <f t="shared" si="11"/>
        <v>0</v>
      </c>
      <c r="K78" s="242">
        <f t="shared" si="6"/>
        <v>0</v>
      </c>
      <c r="L78" s="279">
        <f t="shared" si="8"/>
        <v>0</v>
      </c>
      <c r="M78" s="278">
        <f t="shared" si="9"/>
        <v>0</v>
      </c>
    </row>
    <row r="79" s="218" customFormat="1" ht="15.75" spans="1:13">
      <c r="A79" s="269">
        <f t="shared" si="7"/>
        <v>7</v>
      </c>
      <c r="B79" s="270">
        <v>2010706</v>
      </c>
      <c r="C79" s="271" t="s">
        <v>277</v>
      </c>
      <c r="D79" s="273">
        <v>0</v>
      </c>
      <c r="E79" s="273">
        <v>0</v>
      </c>
      <c r="F79" s="273">
        <v>0</v>
      </c>
      <c r="G79" s="273">
        <v>0</v>
      </c>
      <c r="H79" s="273">
        <v>0</v>
      </c>
      <c r="I79" s="47">
        <f t="shared" si="10"/>
        <v>0</v>
      </c>
      <c r="J79" s="70">
        <f t="shared" si="11"/>
        <v>0</v>
      </c>
      <c r="K79" s="242">
        <f t="shared" si="6"/>
        <v>0</v>
      </c>
      <c r="L79" s="279">
        <f t="shared" si="8"/>
        <v>0</v>
      </c>
      <c r="M79" s="278">
        <f t="shared" si="9"/>
        <v>0</v>
      </c>
    </row>
    <row r="80" s="218" customFormat="1" ht="15.75" spans="1:13">
      <c r="A80" s="269">
        <f t="shared" si="7"/>
        <v>7</v>
      </c>
      <c r="B80" s="270">
        <v>2010707</v>
      </c>
      <c r="C80" s="271" t="s">
        <v>278</v>
      </c>
      <c r="D80" s="273">
        <v>0</v>
      </c>
      <c r="E80" s="273">
        <v>0</v>
      </c>
      <c r="F80" s="273">
        <v>0</v>
      </c>
      <c r="G80" s="273">
        <v>0</v>
      </c>
      <c r="H80" s="273">
        <v>0</v>
      </c>
      <c r="I80" s="47">
        <f t="shared" si="10"/>
        <v>0</v>
      </c>
      <c r="J80" s="70">
        <f t="shared" si="11"/>
        <v>0</v>
      </c>
      <c r="K80" s="242">
        <f t="shared" si="6"/>
        <v>0</v>
      </c>
      <c r="L80" s="279">
        <f t="shared" si="8"/>
        <v>0</v>
      </c>
      <c r="M80" s="278">
        <f t="shared" si="9"/>
        <v>0</v>
      </c>
    </row>
    <row r="81" s="218" customFormat="1" ht="15.75" spans="1:13">
      <c r="A81" s="269">
        <f t="shared" si="7"/>
        <v>7</v>
      </c>
      <c r="B81" s="270">
        <v>2010708</v>
      </c>
      <c r="C81" s="271" t="s">
        <v>279</v>
      </c>
      <c r="D81" s="273">
        <v>0</v>
      </c>
      <c r="E81" s="273">
        <v>0</v>
      </c>
      <c r="F81" s="273">
        <v>0</v>
      </c>
      <c r="G81" s="273">
        <v>0</v>
      </c>
      <c r="H81" s="273">
        <v>0</v>
      </c>
      <c r="I81" s="47">
        <f t="shared" si="10"/>
        <v>0</v>
      </c>
      <c r="J81" s="70">
        <f t="shared" si="11"/>
        <v>0</v>
      </c>
      <c r="K81" s="242">
        <f t="shared" si="6"/>
        <v>0</v>
      </c>
      <c r="L81" s="279">
        <f t="shared" si="8"/>
        <v>0</v>
      </c>
      <c r="M81" s="278">
        <f t="shared" si="9"/>
        <v>0</v>
      </c>
    </row>
    <row r="82" s="218" customFormat="1" ht="15.75" spans="1:13">
      <c r="A82" s="269">
        <f t="shared" si="7"/>
        <v>7</v>
      </c>
      <c r="B82" s="270">
        <v>2010709</v>
      </c>
      <c r="C82" s="271" t="s">
        <v>280</v>
      </c>
      <c r="D82" s="273">
        <v>0</v>
      </c>
      <c r="E82" s="273">
        <v>0</v>
      </c>
      <c r="F82" s="273">
        <v>0</v>
      </c>
      <c r="G82" s="273">
        <v>0</v>
      </c>
      <c r="H82" s="273">
        <v>0</v>
      </c>
      <c r="I82" s="47">
        <f t="shared" si="10"/>
        <v>0</v>
      </c>
      <c r="J82" s="70">
        <f t="shared" si="11"/>
        <v>0</v>
      </c>
      <c r="K82" s="242">
        <f t="shared" si="6"/>
        <v>0</v>
      </c>
      <c r="L82" s="279">
        <f t="shared" si="8"/>
        <v>0</v>
      </c>
      <c r="M82" s="278">
        <f t="shared" si="9"/>
        <v>0</v>
      </c>
    </row>
    <row r="83" s="218" customFormat="1" ht="15.75" spans="1:13">
      <c r="A83" s="269">
        <f t="shared" si="7"/>
        <v>7</v>
      </c>
      <c r="B83" s="270">
        <v>2010750</v>
      </c>
      <c r="C83" s="271" t="s">
        <v>281</v>
      </c>
      <c r="D83" s="273">
        <v>0</v>
      </c>
      <c r="E83" s="273">
        <v>0</v>
      </c>
      <c r="F83" s="273">
        <v>0</v>
      </c>
      <c r="G83" s="273">
        <v>0</v>
      </c>
      <c r="H83" s="273">
        <v>0</v>
      </c>
      <c r="I83" s="47">
        <f t="shared" si="10"/>
        <v>0</v>
      </c>
      <c r="J83" s="70">
        <f t="shared" si="11"/>
        <v>0</v>
      </c>
      <c r="K83" s="242">
        <f t="shared" si="6"/>
        <v>0</v>
      </c>
      <c r="L83" s="279">
        <f t="shared" si="8"/>
        <v>0</v>
      </c>
      <c r="M83" s="278">
        <f t="shared" si="9"/>
        <v>0</v>
      </c>
    </row>
    <row r="84" s="218" customFormat="1" ht="15.75" spans="1:13">
      <c r="A84" s="269">
        <f t="shared" si="7"/>
        <v>7</v>
      </c>
      <c r="B84" s="270">
        <v>2010799</v>
      </c>
      <c r="C84" s="271" t="s">
        <v>282</v>
      </c>
      <c r="D84" s="273">
        <v>0</v>
      </c>
      <c r="E84" s="273">
        <v>0</v>
      </c>
      <c r="F84" s="273">
        <v>0</v>
      </c>
      <c r="G84" s="273">
        <v>0</v>
      </c>
      <c r="H84" s="273">
        <v>0</v>
      </c>
      <c r="I84" s="47">
        <f t="shared" si="10"/>
        <v>0</v>
      </c>
      <c r="J84" s="70">
        <f t="shared" si="11"/>
        <v>0</v>
      </c>
      <c r="K84" s="242">
        <f t="shared" si="6"/>
        <v>0</v>
      </c>
      <c r="L84" s="279">
        <f t="shared" si="8"/>
        <v>0</v>
      </c>
      <c r="M84" s="278">
        <f t="shared" si="9"/>
        <v>0</v>
      </c>
    </row>
    <row r="85" s="218" customFormat="1" ht="15.75" spans="1:13">
      <c r="A85" s="269">
        <f t="shared" si="7"/>
        <v>5</v>
      </c>
      <c r="B85" s="270">
        <v>20108</v>
      </c>
      <c r="C85" s="271" t="s">
        <v>283</v>
      </c>
      <c r="D85" s="273">
        <v>0</v>
      </c>
      <c r="E85" s="273">
        <v>0</v>
      </c>
      <c r="F85" s="273">
        <v>0</v>
      </c>
      <c r="G85" s="273">
        <v>0</v>
      </c>
      <c r="H85" s="273">
        <v>0</v>
      </c>
      <c r="I85" s="47">
        <f t="shared" si="10"/>
        <v>0</v>
      </c>
      <c r="J85" s="70">
        <f t="shared" si="11"/>
        <v>0</v>
      </c>
      <c r="K85" s="242">
        <f t="shared" si="6"/>
        <v>0</v>
      </c>
      <c r="L85" s="279">
        <f t="shared" si="8"/>
        <v>0</v>
      </c>
      <c r="M85" s="278">
        <f t="shared" si="9"/>
        <v>0</v>
      </c>
    </row>
    <row r="86" s="218" customFormat="1" ht="15.75" spans="1:13">
      <c r="A86" s="269">
        <f t="shared" si="7"/>
        <v>7</v>
      </c>
      <c r="B86" s="270">
        <v>2010801</v>
      </c>
      <c r="C86" s="271" t="s">
        <v>274</v>
      </c>
      <c r="D86" s="273">
        <v>0</v>
      </c>
      <c r="E86" s="273">
        <v>0</v>
      </c>
      <c r="F86" s="273">
        <v>0</v>
      </c>
      <c r="G86" s="273">
        <v>0</v>
      </c>
      <c r="H86" s="273">
        <v>0</v>
      </c>
      <c r="I86" s="47">
        <f t="shared" si="10"/>
        <v>0</v>
      </c>
      <c r="J86" s="70">
        <f t="shared" si="11"/>
        <v>0</v>
      </c>
      <c r="K86" s="242">
        <f t="shared" si="6"/>
        <v>0</v>
      </c>
      <c r="L86" s="279">
        <f t="shared" si="8"/>
        <v>0</v>
      </c>
      <c r="M86" s="278">
        <f t="shared" si="9"/>
        <v>0</v>
      </c>
    </row>
    <row r="87" s="218" customFormat="1" ht="15.75" spans="1:13">
      <c r="A87" s="269">
        <f t="shared" si="7"/>
        <v>7</v>
      </c>
      <c r="B87" s="270">
        <v>2010802</v>
      </c>
      <c r="C87" s="271" t="s">
        <v>252</v>
      </c>
      <c r="D87" s="273">
        <v>0</v>
      </c>
      <c r="E87" s="273">
        <v>0</v>
      </c>
      <c r="F87" s="273">
        <v>0</v>
      </c>
      <c r="G87" s="273">
        <v>0</v>
      </c>
      <c r="H87" s="273">
        <v>0</v>
      </c>
      <c r="I87" s="47">
        <f t="shared" si="10"/>
        <v>0</v>
      </c>
      <c r="J87" s="70">
        <f t="shared" si="11"/>
        <v>0</v>
      </c>
      <c r="K87" s="242">
        <f t="shared" si="6"/>
        <v>0</v>
      </c>
      <c r="L87" s="279">
        <f t="shared" si="8"/>
        <v>0</v>
      </c>
      <c r="M87" s="278">
        <f t="shared" si="9"/>
        <v>0</v>
      </c>
    </row>
    <row r="88" s="218" customFormat="1" ht="15.75" spans="1:13">
      <c r="A88" s="269">
        <f t="shared" si="7"/>
        <v>7</v>
      </c>
      <c r="B88" s="270">
        <v>2010803</v>
      </c>
      <c r="C88" s="271" t="s">
        <v>229</v>
      </c>
      <c r="D88" s="273">
        <v>0</v>
      </c>
      <c r="E88" s="273">
        <v>0</v>
      </c>
      <c r="F88" s="273">
        <v>0</v>
      </c>
      <c r="G88" s="273">
        <v>0</v>
      </c>
      <c r="H88" s="273">
        <v>0</v>
      </c>
      <c r="I88" s="47">
        <f t="shared" si="10"/>
        <v>0</v>
      </c>
      <c r="J88" s="70">
        <f t="shared" si="11"/>
        <v>0</v>
      </c>
      <c r="K88" s="242">
        <f t="shared" si="6"/>
        <v>0</v>
      </c>
      <c r="L88" s="279">
        <f t="shared" si="8"/>
        <v>0</v>
      </c>
      <c r="M88" s="278">
        <f t="shared" si="9"/>
        <v>0</v>
      </c>
    </row>
    <row r="89" s="218" customFormat="1" ht="15.75" spans="1:13">
      <c r="A89" s="269">
        <f t="shared" si="7"/>
        <v>7</v>
      </c>
      <c r="B89" s="270">
        <v>2010804</v>
      </c>
      <c r="C89" s="271" t="s">
        <v>284</v>
      </c>
      <c r="D89" s="273">
        <v>0</v>
      </c>
      <c r="E89" s="273">
        <v>0</v>
      </c>
      <c r="F89" s="273">
        <v>0</v>
      </c>
      <c r="G89" s="273">
        <v>0</v>
      </c>
      <c r="H89" s="273">
        <v>0</v>
      </c>
      <c r="I89" s="47">
        <f t="shared" si="10"/>
        <v>0</v>
      </c>
      <c r="J89" s="70">
        <f t="shared" si="11"/>
        <v>0</v>
      </c>
      <c r="K89" s="242">
        <f t="shared" si="6"/>
        <v>0</v>
      </c>
      <c r="L89" s="279">
        <f t="shared" si="8"/>
        <v>0</v>
      </c>
      <c r="M89" s="278">
        <f t="shared" si="9"/>
        <v>0</v>
      </c>
    </row>
    <row r="90" s="218" customFormat="1" ht="15.75" spans="1:13">
      <c r="A90" s="269">
        <f t="shared" si="7"/>
        <v>7</v>
      </c>
      <c r="B90" s="270">
        <v>2010805</v>
      </c>
      <c r="C90" s="271" t="s">
        <v>285</v>
      </c>
      <c r="D90" s="273">
        <v>0</v>
      </c>
      <c r="E90" s="273">
        <v>0</v>
      </c>
      <c r="F90" s="273">
        <v>0</v>
      </c>
      <c r="G90" s="273">
        <v>0</v>
      </c>
      <c r="H90" s="273">
        <v>0</v>
      </c>
      <c r="I90" s="47">
        <f t="shared" si="10"/>
        <v>0</v>
      </c>
      <c r="J90" s="70">
        <f t="shared" si="11"/>
        <v>0</v>
      </c>
      <c r="K90" s="242">
        <f t="shared" si="6"/>
        <v>0</v>
      </c>
      <c r="L90" s="279">
        <f t="shared" si="8"/>
        <v>0</v>
      </c>
      <c r="M90" s="278">
        <f t="shared" si="9"/>
        <v>0</v>
      </c>
    </row>
    <row r="91" s="218" customFormat="1" ht="15.75" spans="1:13">
      <c r="A91" s="269">
        <f t="shared" si="7"/>
        <v>7</v>
      </c>
      <c r="B91" s="270">
        <v>2010806</v>
      </c>
      <c r="C91" s="271" t="s">
        <v>280</v>
      </c>
      <c r="D91" s="273">
        <v>0</v>
      </c>
      <c r="E91" s="273">
        <v>0</v>
      </c>
      <c r="F91" s="273">
        <v>0</v>
      </c>
      <c r="G91" s="273">
        <v>0</v>
      </c>
      <c r="H91" s="273">
        <v>0</v>
      </c>
      <c r="I91" s="47">
        <f t="shared" si="10"/>
        <v>0</v>
      </c>
      <c r="J91" s="70">
        <f t="shared" si="11"/>
        <v>0</v>
      </c>
      <c r="K91" s="242">
        <f t="shared" si="6"/>
        <v>0</v>
      </c>
      <c r="L91" s="279">
        <f t="shared" si="8"/>
        <v>0</v>
      </c>
      <c r="M91" s="278">
        <f t="shared" si="9"/>
        <v>0</v>
      </c>
    </row>
    <row r="92" s="218" customFormat="1" ht="15.75" spans="1:13">
      <c r="A92" s="269">
        <f t="shared" si="7"/>
        <v>7</v>
      </c>
      <c r="B92" s="270">
        <v>2010850</v>
      </c>
      <c r="C92" s="271" t="s">
        <v>281</v>
      </c>
      <c r="D92" s="273">
        <v>0</v>
      </c>
      <c r="E92" s="273">
        <v>0</v>
      </c>
      <c r="F92" s="273">
        <v>0</v>
      </c>
      <c r="G92" s="273">
        <v>0</v>
      </c>
      <c r="H92" s="273">
        <v>0</v>
      </c>
      <c r="I92" s="47">
        <f t="shared" si="10"/>
        <v>0</v>
      </c>
      <c r="J92" s="70">
        <f t="shared" si="11"/>
        <v>0</v>
      </c>
      <c r="K92" s="242">
        <f t="shared" si="6"/>
        <v>0</v>
      </c>
      <c r="L92" s="279">
        <f t="shared" si="8"/>
        <v>0</v>
      </c>
      <c r="M92" s="278">
        <f t="shared" si="9"/>
        <v>0</v>
      </c>
    </row>
    <row r="93" s="218" customFormat="1" ht="15.75" spans="1:13">
      <c r="A93" s="269">
        <f t="shared" si="7"/>
        <v>7</v>
      </c>
      <c r="B93" s="270">
        <v>2010899</v>
      </c>
      <c r="C93" s="271" t="s">
        <v>286</v>
      </c>
      <c r="D93" s="273">
        <v>0</v>
      </c>
      <c r="E93" s="273">
        <v>0</v>
      </c>
      <c r="F93" s="273">
        <v>0</v>
      </c>
      <c r="G93" s="273">
        <v>0</v>
      </c>
      <c r="H93" s="273">
        <v>0</v>
      </c>
      <c r="I93" s="47">
        <f t="shared" si="10"/>
        <v>0</v>
      </c>
      <c r="J93" s="70">
        <f t="shared" si="11"/>
        <v>0</v>
      </c>
      <c r="K93" s="242">
        <f t="shared" si="6"/>
        <v>0</v>
      </c>
      <c r="L93" s="279">
        <f t="shared" si="8"/>
        <v>0</v>
      </c>
      <c r="M93" s="278">
        <f t="shared" si="9"/>
        <v>0</v>
      </c>
    </row>
    <row r="94" s="218" customFormat="1" ht="15.75" spans="1:13">
      <c r="A94" s="269">
        <f t="shared" si="7"/>
        <v>5</v>
      </c>
      <c r="B94" s="270">
        <v>20109</v>
      </c>
      <c r="C94" s="271" t="s">
        <v>287</v>
      </c>
      <c r="D94" s="273">
        <v>0</v>
      </c>
      <c r="E94" s="273">
        <v>0</v>
      </c>
      <c r="F94" s="273">
        <v>0</v>
      </c>
      <c r="G94" s="273">
        <v>0</v>
      </c>
      <c r="H94" s="273">
        <v>0</v>
      </c>
      <c r="I94" s="47">
        <f t="shared" si="10"/>
        <v>0</v>
      </c>
      <c r="J94" s="70">
        <f t="shared" si="11"/>
        <v>0</v>
      </c>
      <c r="K94" s="242">
        <f t="shared" si="6"/>
        <v>0</v>
      </c>
      <c r="L94" s="279">
        <f t="shared" si="8"/>
        <v>0</v>
      </c>
      <c r="M94" s="278">
        <f t="shared" si="9"/>
        <v>0</v>
      </c>
    </row>
    <row r="95" s="218" customFormat="1" ht="15.75" spans="1:13">
      <c r="A95" s="269">
        <f t="shared" si="7"/>
        <v>7</v>
      </c>
      <c r="B95" s="270">
        <v>2010901</v>
      </c>
      <c r="C95" s="271" t="s">
        <v>274</v>
      </c>
      <c r="D95" s="273">
        <v>0</v>
      </c>
      <c r="E95" s="273">
        <v>0</v>
      </c>
      <c r="F95" s="273">
        <v>0</v>
      </c>
      <c r="G95" s="273">
        <v>0</v>
      </c>
      <c r="H95" s="273">
        <v>0</v>
      </c>
      <c r="I95" s="47">
        <f t="shared" si="10"/>
        <v>0</v>
      </c>
      <c r="J95" s="70">
        <f t="shared" si="11"/>
        <v>0</v>
      </c>
      <c r="K95" s="242">
        <f t="shared" si="6"/>
        <v>0</v>
      </c>
      <c r="L95" s="279">
        <f t="shared" si="8"/>
        <v>0</v>
      </c>
      <c r="M95" s="278">
        <f t="shared" si="9"/>
        <v>0</v>
      </c>
    </row>
    <row r="96" s="218" customFormat="1" ht="15.75" spans="1:13">
      <c r="A96" s="269">
        <f t="shared" si="7"/>
        <v>7</v>
      </c>
      <c r="B96" s="270">
        <v>2010902</v>
      </c>
      <c r="C96" s="271" t="s">
        <v>252</v>
      </c>
      <c r="D96" s="273">
        <v>0</v>
      </c>
      <c r="E96" s="273">
        <v>0</v>
      </c>
      <c r="F96" s="273">
        <v>0</v>
      </c>
      <c r="G96" s="273">
        <v>0</v>
      </c>
      <c r="H96" s="273">
        <v>0</v>
      </c>
      <c r="I96" s="47">
        <f t="shared" si="10"/>
        <v>0</v>
      </c>
      <c r="J96" s="70">
        <f t="shared" si="11"/>
        <v>0</v>
      </c>
      <c r="K96" s="242">
        <f t="shared" si="6"/>
        <v>0</v>
      </c>
      <c r="L96" s="279">
        <f t="shared" si="8"/>
        <v>0</v>
      </c>
      <c r="M96" s="278">
        <f t="shared" si="9"/>
        <v>0</v>
      </c>
    </row>
    <row r="97" s="218" customFormat="1" ht="15.75" spans="1:13">
      <c r="A97" s="269">
        <f t="shared" si="7"/>
        <v>7</v>
      </c>
      <c r="B97" s="270">
        <v>2010903</v>
      </c>
      <c r="C97" s="271" t="s">
        <v>229</v>
      </c>
      <c r="D97" s="273">
        <v>0</v>
      </c>
      <c r="E97" s="273">
        <v>0</v>
      </c>
      <c r="F97" s="273">
        <v>0</v>
      </c>
      <c r="G97" s="273">
        <v>0</v>
      </c>
      <c r="H97" s="273">
        <v>0</v>
      </c>
      <c r="I97" s="47">
        <f t="shared" si="10"/>
        <v>0</v>
      </c>
      <c r="J97" s="70">
        <f t="shared" si="11"/>
        <v>0</v>
      </c>
      <c r="K97" s="242">
        <f t="shared" si="6"/>
        <v>0</v>
      </c>
      <c r="L97" s="279">
        <f t="shared" si="8"/>
        <v>0</v>
      </c>
      <c r="M97" s="278">
        <f t="shared" si="9"/>
        <v>0</v>
      </c>
    </row>
    <row r="98" s="218" customFormat="1" ht="15.75" spans="1:13">
      <c r="A98" s="269">
        <f t="shared" si="7"/>
        <v>7</v>
      </c>
      <c r="B98" s="270">
        <v>2010905</v>
      </c>
      <c r="C98" s="271" t="s">
        <v>288</v>
      </c>
      <c r="D98" s="273">
        <v>0</v>
      </c>
      <c r="E98" s="273">
        <v>0</v>
      </c>
      <c r="F98" s="273">
        <v>0</v>
      </c>
      <c r="G98" s="273">
        <v>0</v>
      </c>
      <c r="H98" s="273">
        <v>0</v>
      </c>
      <c r="I98" s="47">
        <f t="shared" si="10"/>
        <v>0</v>
      </c>
      <c r="J98" s="70">
        <f t="shared" si="11"/>
        <v>0</v>
      </c>
      <c r="K98" s="242">
        <f t="shared" si="6"/>
        <v>0</v>
      </c>
      <c r="L98" s="279">
        <f t="shared" si="8"/>
        <v>0</v>
      </c>
      <c r="M98" s="278">
        <f t="shared" si="9"/>
        <v>0</v>
      </c>
    </row>
    <row r="99" s="218" customFormat="1" ht="15.75" spans="1:13">
      <c r="A99" s="269">
        <f t="shared" si="7"/>
        <v>7</v>
      </c>
      <c r="B99" s="270">
        <v>2010907</v>
      </c>
      <c r="C99" s="271" t="s">
        <v>289</v>
      </c>
      <c r="D99" s="273">
        <v>0</v>
      </c>
      <c r="E99" s="273">
        <v>0</v>
      </c>
      <c r="F99" s="273">
        <v>0</v>
      </c>
      <c r="G99" s="273">
        <v>0</v>
      </c>
      <c r="H99" s="273">
        <v>0</v>
      </c>
      <c r="I99" s="47">
        <f t="shared" si="10"/>
        <v>0</v>
      </c>
      <c r="J99" s="70">
        <f t="shared" si="11"/>
        <v>0</v>
      </c>
      <c r="K99" s="242">
        <f t="shared" si="6"/>
        <v>0</v>
      </c>
      <c r="L99" s="279">
        <f t="shared" si="8"/>
        <v>0</v>
      </c>
      <c r="M99" s="278">
        <f t="shared" si="9"/>
        <v>0</v>
      </c>
    </row>
    <row r="100" s="218" customFormat="1" ht="15.75" spans="1:13">
      <c r="A100" s="269">
        <f t="shared" si="7"/>
        <v>7</v>
      </c>
      <c r="B100" s="270">
        <v>2010908</v>
      </c>
      <c r="C100" s="271" t="s">
        <v>280</v>
      </c>
      <c r="D100" s="273">
        <v>0</v>
      </c>
      <c r="E100" s="273">
        <v>0</v>
      </c>
      <c r="F100" s="273">
        <v>0</v>
      </c>
      <c r="G100" s="273">
        <v>0</v>
      </c>
      <c r="H100" s="273">
        <v>0</v>
      </c>
      <c r="I100" s="47">
        <f t="shared" si="10"/>
        <v>0</v>
      </c>
      <c r="J100" s="70">
        <f t="shared" si="11"/>
        <v>0</v>
      </c>
      <c r="K100" s="242">
        <f t="shared" si="6"/>
        <v>0</v>
      </c>
      <c r="L100" s="279">
        <f t="shared" si="8"/>
        <v>0</v>
      </c>
      <c r="M100" s="278">
        <f t="shared" si="9"/>
        <v>0</v>
      </c>
    </row>
    <row r="101" s="218" customFormat="1" ht="15.75" spans="1:13">
      <c r="A101" s="269">
        <f t="shared" si="7"/>
        <v>7</v>
      </c>
      <c r="B101" s="270">
        <v>2010909</v>
      </c>
      <c r="C101" s="271" t="s">
        <v>290</v>
      </c>
      <c r="D101" s="273">
        <v>0</v>
      </c>
      <c r="E101" s="273">
        <v>0</v>
      </c>
      <c r="F101" s="273">
        <v>0</v>
      </c>
      <c r="G101" s="273">
        <v>0</v>
      </c>
      <c r="H101" s="273">
        <v>0</v>
      </c>
      <c r="I101" s="47">
        <f t="shared" si="10"/>
        <v>0</v>
      </c>
      <c r="J101" s="70">
        <f t="shared" si="11"/>
        <v>0</v>
      </c>
      <c r="K101" s="242">
        <f t="shared" si="6"/>
        <v>0</v>
      </c>
      <c r="L101" s="279">
        <f t="shared" si="8"/>
        <v>0</v>
      </c>
      <c r="M101" s="278">
        <f t="shared" si="9"/>
        <v>0</v>
      </c>
    </row>
    <row r="102" s="218" customFormat="1" ht="14.1" customHeight="1" spans="1:13">
      <c r="A102" s="269">
        <f t="shared" si="7"/>
        <v>7</v>
      </c>
      <c r="B102" s="270">
        <v>2010910</v>
      </c>
      <c r="C102" s="271" t="s">
        <v>291</v>
      </c>
      <c r="D102" s="273">
        <v>0</v>
      </c>
      <c r="E102" s="273">
        <v>0</v>
      </c>
      <c r="F102" s="273">
        <v>0</v>
      </c>
      <c r="G102" s="273">
        <v>0</v>
      </c>
      <c r="H102" s="273">
        <v>0</v>
      </c>
      <c r="I102" s="47">
        <f t="shared" si="10"/>
        <v>0</v>
      </c>
      <c r="J102" s="70">
        <f t="shared" si="11"/>
        <v>0</v>
      </c>
      <c r="K102" s="242">
        <f t="shared" si="6"/>
        <v>0</v>
      </c>
      <c r="L102" s="279">
        <f t="shared" si="8"/>
        <v>0</v>
      </c>
      <c r="M102" s="278">
        <f t="shared" si="9"/>
        <v>0</v>
      </c>
    </row>
    <row r="103" s="218" customFormat="1" ht="15.75" customHeight="1" spans="1:13">
      <c r="A103" s="269">
        <f t="shared" si="7"/>
        <v>7</v>
      </c>
      <c r="B103" s="270">
        <v>2010911</v>
      </c>
      <c r="C103" s="271" t="s">
        <v>292</v>
      </c>
      <c r="D103" s="273">
        <v>0</v>
      </c>
      <c r="E103" s="273">
        <v>0</v>
      </c>
      <c r="F103" s="273">
        <v>0</v>
      </c>
      <c r="G103" s="273">
        <v>0</v>
      </c>
      <c r="H103" s="273">
        <v>0</v>
      </c>
      <c r="I103" s="47">
        <f t="shared" si="10"/>
        <v>0</v>
      </c>
      <c r="J103" s="70">
        <f t="shared" si="11"/>
        <v>0</v>
      </c>
      <c r="K103" s="242">
        <f t="shared" si="6"/>
        <v>0</v>
      </c>
      <c r="L103" s="279">
        <f t="shared" si="8"/>
        <v>0</v>
      </c>
      <c r="M103" s="278">
        <f t="shared" si="9"/>
        <v>0</v>
      </c>
    </row>
    <row r="104" s="218" customFormat="1" ht="15.75" customHeight="1" spans="1:13">
      <c r="A104" s="269">
        <f t="shared" si="7"/>
        <v>7</v>
      </c>
      <c r="B104" s="270">
        <v>2010912</v>
      </c>
      <c r="C104" s="271" t="s">
        <v>293</v>
      </c>
      <c r="D104" s="273">
        <v>0</v>
      </c>
      <c r="E104" s="273">
        <v>0</v>
      </c>
      <c r="F104" s="273">
        <v>0</v>
      </c>
      <c r="G104" s="273">
        <v>0</v>
      </c>
      <c r="H104" s="273">
        <v>0</v>
      </c>
      <c r="I104" s="47">
        <f t="shared" si="10"/>
        <v>0</v>
      </c>
      <c r="J104" s="70">
        <f t="shared" si="11"/>
        <v>0</v>
      </c>
      <c r="K104" s="242">
        <f t="shared" si="6"/>
        <v>0</v>
      </c>
      <c r="L104" s="279">
        <f t="shared" si="8"/>
        <v>0</v>
      </c>
      <c r="M104" s="278">
        <f t="shared" si="9"/>
        <v>0</v>
      </c>
    </row>
    <row r="105" s="218" customFormat="1" customHeight="1" spans="1:13">
      <c r="A105" s="269">
        <f t="shared" si="7"/>
        <v>7</v>
      </c>
      <c r="B105" s="270">
        <v>2010950</v>
      </c>
      <c r="C105" s="271" t="s">
        <v>281</v>
      </c>
      <c r="D105" s="273">
        <v>0</v>
      </c>
      <c r="E105" s="273">
        <v>0</v>
      </c>
      <c r="F105" s="273">
        <v>0</v>
      </c>
      <c r="G105" s="273">
        <v>0</v>
      </c>
      <c r="H105" s="273">
        <v>0</v>
      </c>
      <c r="I105" s="47">
        <f t="shared" si="10"/>
        <v>0</v>
      </c>
      <c r="J105" s="70">
        <f t="shared" si="11"/>
        <v>0</v>
      </c>
      <c r="K105" s="242">
        <f t="shared" si="6"/>
        <v>0</v>
      </c>
      <c r="L105" s="279">
        <f t="shared" si="8"/>
        <v>0</v>
      </c>
      <c r="M105" s="278">
        <f t="shared" si="9"/>
        <v>0</v>
      </c>
    </row>
    <row r="106" s="218" customFormat="1" ht="24" customHeight="1" spans="1:13">
      <c r="A106" s="269">
        <f t="shared" si="7"/>
        <v>7</v>
      </c>
      <c r="B106" s="270">
        <v>2010999</v>
      </c>
      <c r="C106" s="271" t="s">
        <v>294</v>
      </c>
      <c r="D106" s="273">
        <v>0</v>
      </c>
      <c r="E106" s="273">
        <v>0</v>
      </c>
      <c r="F106" s="273">
        <v>0</v>
      </c>
      <c r="G106" s="273">
        <v>0</v>
      </c>
      <c r="H106" s="273">
        <v>0</v>
      </c>
      <c r="I106" s="47">
        <f t="shared" si="10"/>
        <v>0</v>
      </c>
      <c r="J106" s="70">
        <f t="shared" si="11"/>
        <v>0</v>
      </c>
      <c r="K106" s="242">
        <f t="shared" si="6"/>
        <v>0</v>
      </c>
      <c r="L106" s="279">
        <f t="shared" si="8"/>
        <v>0</v>
      </c>
      <c r="M106" s="278">
        <f t="shared" si="9"/>
        <v>0</v>
      </c>
    </row>
    <row r="107" s="218" customFormat="1" ht="18" customHeight="1" spans="1:13">
      <c r="A107" s="269">
        <f t="shared" si="7"/>
        <v>5</v>
      </c>
      <c r="B107" s="270">
        <v>20110</v>
      </c>
      <c r="C107" s="271" t="s">
        <v>295</v>
      </c>
      <c r="D107" s="273">
        <v>0</v>
      </c>
      <c r="E107" s="273">
        <v>0</v>
      </c>
      <c r="F107" s="273">
        <v>0</v>
      </c>
      <c r="G107" s="273">
        <v>0</v>
      </c>
      <c r="H107" s="273">
        <v>110</v>
      </c>
      <c r="I107" s="47">
        <f t="shared" si="10"/>
        <v>0</v>
      </c>
      <c r="J107" s="70">
        <f t="shared" si="11"/>
        <v>0</v>
      </c>
      <c r="K107" s="242">
        <f t="shared" si="6"/>
        <v>0</v>
      </c>
      <c r="L107" s="279">
        <f t="shared" si="8"/>
        <v>110</v>
      </c>
      <c r="M107" s="278">
        <f t="shared" si="9"/>
        <v>110</v>
      </c>
    </row>
    <row r="108" s="218" customFormat="1" ht="18" customHeight="1" spans="1:13">
      <c r="A108" s="269">
        <f t="shared" si="7"/>
        <v>7</v>
      </c>
      <c r="B108" s="270">
        <v>2011001</v>
      </c>
      <c r="C108" s="271" t="s">
        <v>227</v>
      </c>
      <c r="D108" s="273">
        <v>0</v>
      </c>
      <c r="E108" s="273">
        <v>0</v>
      </c>
      <c r="F108" s="273">
        <v>0</v>
      </c>
      <c r="G108" s="273">
        <v>0</v>
      </c>
      <c r="H108" s="273">
        <v>98</v>
      </c>
      <c r="I108" s="47">
        <f t="shared" si="10"/>
        <v>0</v>
      </c>
      <c r="J108" s="70">
        <f t="shared" si="11"/>
        <v>0</v>
      </c>
      <c r="K108" s="242">
        <f t="shared" si="6"/>
        <v>0</v>
      </c>
      <c r="L108" s="279">
        <f t="shared" si="8"/>
        <v>98</v>
      </c>
      <c r="M108" s="278">
        <f t="shared" si="9"/>
        <v>98</v>
      </c>
    </row>
    <row r="109" s="218" customFormat="1" ht="18" customHeight="1" spans="1:13">
      <c r="A109" s="269">
        <f t="shared" si="7"/>
        <v>7</v>
      </c>
      <c r="B109" s="270">
        <v>2011002</v>
      </c>
      <c r="C109" s="271" t="s">
        <v>228</v>
      </c>
      <c r="D109" s="273">
        <v>0</v>
      </c>
      <c r="E109" s="273">
        <v>0</v>
      </c>
      <c r="F109" s="273">
        <v>0</v>
      </c>
      <c r="G109" s="273">
        <v>0</v>
      </c>
      <c r="H109" s="273">
        <v>0</v>
      </c>
      <c r="I109" s="47">
        <f t="shared" si="10"/>
        <v>0</v>
      </c>
      <c r="J109" s="70">
        <f t="shared" si="11"/>
        <v>0</v>
      </c>
      <c r="K109" s="242">
        <f t="shared" si="6"/>
        <v>0</v>
      </c>
      <c r="L109" s="279">
        <f t="shared" si="8"/>
        <v>0</v>
      </c>
      <c r="M109" s="278">
        <f t="shared" si="9"/>
        <v>0</v>
      </c>
    </row>
    <row r="110" s="218" customFormat="1" ht="15.75" spans="1:13">
      <c r="A110" s="269">
        <f t="shared" si="7"/>
        <v>7</v>
      </c>
      <c r="B110" s="270">
        <v>2011003</v>
      </c>
      <c r="C110" s="271" t="s">
        <v>229</v>
      </c>
      <c r="D110" s="273">
        <v>0</v>
      </c>
      <c r="E110" s="273">
        <v>0</v>
      </c>
      <c r="F110" s="273">
        <v>0</v>
      </c>
      <c r="G110" s="273">
        <v>0</v>
      </c>
      <c r="H110" s="273">
        <v>0</v>
      </c>
      <c r="I110" s="47">
        <f t="shared" si="10"/>
        <v>0</v>
      </c>
      <c r="J110" s="70">
        <f t="shared" si="11"/>
        <v>0</v>
      </c>
      <c r="K110" s="242">
        <f t="shared" si="6"/>
        <v>0</v>
      </c>
      <c r="L110" s="279">
        <f t="shared" si="8"/>
        <v>0</v>
      </c>
      <c r="M110" s="278">
        <f t="shared" si="9"/>
        <v>0</v>
      </c>
    </row>
    <row r="111" s="218" customFormat="1" ht="15.75" spans="1:13">
      <c r="A111" s="269">
        <f t="shared" si="7"/>
        <v>7</v>
      </c>
      <c r="B111" s="270">
        <v>2011004</v>
      </c>
      <c r="C111" s="271" t="s">
        <v>296</v>
      </c>
      <c r="D111" s="273">
        <v>0</v>
      </c>
      <c r="E111" s="273">
        <v>0</v>
      </c>
      <c r="F111" s="273">
        <v>0</v>
      </c>
      <c r="G111" s="273">
        <v>0</v>
      </c>
      <c r="H111" s="273">
        <v>0</v>
      </c>
      <c r="I111" s="47">
        <f t="shared" si="10"/>
        <v>0</v>
      </c>
      <c r="J111" s="70">
        <f t="shared" si="11"/>
        <v>0</v>
      </c>
      <c r="K111" s="242">
        <f t="shared" si="6"/>
        <v>0</v>
      </c>
      <c r="L111" s="279">
        <f t="shared" si="8"/>
        <v>0</v>
      </c>
      <c r="M111" s="278">
        <f t="shared" si="9"/>
        <v>0</v>
      </c>
    </row>
    <row r="112" s="218" customFormat="1" ht="15.75" spans="1:13">
      <c r="A112" s="269">
        <f t="shared" si="7"/>
        <v>7</v>
      </c>
      <c r="B112" s="270">
        <v>2011005</v>
      </c>
      <c r="C112" s="271" t="s">
        <v>297</v>
      </c>
      <c r="D112" s="273">
        <v>0</v>
      </c>
      <c r="E112" s="273">
        <v>0</v>
      </c>
      <c r="F112" s="273">
        <v>0</v>
      </c>
      <c r="G112" s="273">
        <v>0</v>
      </c>
      <c r="H112" s="273">
        <v>0</v>
      </c>
      <c r="I112" s="47">
        <f t="shared" si="10"/>
        <v>0</v>
      </c>
      <c r="J112" s="70">
        <f t="shared" si="11"/>
        <v>0</v>
      </c>
      <c r="K112" s="242">
        <f t="shared" si="6"/>
        <v>0</v>
      </c>
      <c r="L112" s="279">
        <f t="shared" si="8"/>
        <v>0</v>
      </c>
      <c r="M112" s="278">
        <f t="shared" si="9"/>
        <v>0</v>
      </c>
    </row>
    <row r="113" s="218" customFormat="1" ht="15.75" spans="1:13">
      <c r="A113" s="269">
        <f t="shared" si="7"/>
        <v>7</v>
      </c>
      <c r="B113" s="270">
        <v>2011007</v>
      </c>
      <c r="C113" s="271" t="s">
        <v>298</v>
      </c>
      <c r="D113" s="273">
        <v>0</v>
      </c>
      <c r="E113" s="273">
        <v>0</v>
      </c>
      <c r="F113" s="273">
        <v>0</v>
      </c>
      <c r="G113" s="273">
        <v>0</v>
      </c>
      <c r="H113" s="273">
        <v>0</v>
      </c>
      <c r="I113" s="47">
        <f t="shared" si="10"/>
        <v>0</v>
      </c>
      <c r="J113" s="70">
        <f t="shared" si="11"/>
        <v>0</v>
      </c>
      <c r="K113" s="242">
        <f t="shared" si="6"/>
        <v>0</v>
      </c>
      <c r="L113" s="279">
        <f t="shared" si="8"/>
        <v>0</v>
      </c>
      <c r="M113" s="278">
        <f t="shared" si="9"/>
        <v>0</v>
      </c>
    </row>
    <row r="114" s="218" customFormat="1" ht="15.75" spans="1:13">
      <c r="A114" s="269">
        <f t="shared" si="7"/>
        <v>7</v>
      </c>
      <c r="B114" s="270">
        <v>2011008</v>
      </c>
      <c r="C114" s="271" t="s">
        <v>299</v>
      </c>
      <c r="D114" s="273">
        <v>0</v>
      </c>
      <c r="E114" s="273">
        <v>0</v>
      </c>
      <c r="F114" s="273">
        <v>0</v>
      </c>
      <c r="G114" s="273">
        <v>0</v>
      </c>
      <c r="H114" s="273">
        <v>0</v>
      </c>
      <c r="I114" s="47">
        <f t="shared" si="10"/>
        <v>0</v>
      </c>
      <c r="J114" s="70">
        <f t="shared" si="11"/>
        <v>0</v>
      </c>
      <c r="K114" s="242">
        <f t="shared" si="6"/>
        <v>0</v>
      </c>
      <c r="L114" s="279">
        <f t="shared" si="8"/>
        <v>0</v>
      </c>
      <c r="M114" s="278">
        <f t="shared" si="9"/>
        <v>0</v>
      </c>
    </row>
    <row r="115" s="218" customFormat="1" ht="15.75" spans="1:13">
      <c r="A115" s="269">
        <f t="shared" si="7"/>
        <v>7</v>
      </c>
      <c r="B115" s="270">
        <v>2011050</v>
      </c>
      <c r="C115" s="271" t="s">
        <v>281</v>
      </c>
      <c r="D115" s="273">
        <v>0</v>
      </c>
      <c r="E115" s="273">
        <v>0</v>
      </c>
      <c r="F115" s="273">
        <v>0</v>
      </c>
      <c r="G115" s="273">
        <v>0</v>
      </c>
      <c r="H115" s="273">
        <v>0</v>
      </c>
      <c r="I115" s="47">
        <f t="shared" si="10"/>
        <v>0</v>
      </c>
      <c r="J115" s="70">
        <f t="shared" si="11"/>
        <v>0</v>
      </c>
      <c r="K115" s="242">
        <f t="shared" si="6"/>
        <v>0</v>
      </c>
      <c r="L115" s="279">
        <f t="shared" si="8"/>
        <v>0</v>
      </c>
      <c r="M115" s="278">
        <f t="shared" si="9"/>
        <v>0</v>
      </c>
    </row>
    <row r="116" s="218" customFormat="1" ht="18" customHeight="1" spans="1:13">
      <c r="A116" s="269">
        <f t="shared" si="7"/>
        <v>7</v>
      </c>
      <c r="B116" s="270">
        <v>2011099</v>
      </c>
      <c r="C116" s="271" t="s">
        <v>300</v>
      </c>
      <c r="D116" s="273">
        <v>0</v>
      </c>
      <c r="E116" s="273">
        <v>0</v>
      </c>
      <c r="F116" s="273">
        <v>0</v>
      </c>
      <c r="G116" s="273">
        <v>0</v>
      </c>
      <c r="H116" s="273">
        <v>12</v>
      </c>
      <c r="I116" s="47">
        <f t="shared" si="10"/>
        <v>0</v>
      </c>
      <c r="J116" s="70">
        <f t="shared" si="11"/>
        <v>0</v>
      </c>
      <c r="K116" s="242">
        <f t="shared" si="6"/>
        <v>0</v>
      </c>
      <c r="L116" s="279">
        <f t="shared" si="8"/>
        <v>12</v>
      </c>
      <c r="M116" s="278">
        <f t="shared" si="9"/>
        <v>12</v>
      </c>
    </row>
    <row r="117" s="218" customFormat="1" ht="18" customHeight="1" spans="1:13">
      <c r="A117" s="269">
        <f t="shared" si="7"/>
        <v>5</v>
      </c>
      <c r="B117" s="270">
        <v>20111</v>
      </c>
      <c r="C117" s="271" t="s">
        <v>301</v>
      </c>
      <c r="D117" s="273">
        <v>3874</v>
      </c>
      <c r="E117" s="273">
        <v>2503</v>
      </c>
      <c r="F117" s="273">
        <v>1946</v>
      </c>
      <c r="G117" s="273">
        <v>557</v>
      </c>
      <c r="H117" s="273">
        <v>2201</v>
      </c>
      <c r="I117" s="47">
        <f t="shared" si="10"/>
        <v>64.6102219927723</v>
      </c>
      <c r="J117" s="70">
        <f t="shared" si="11"/>
        <v>113.721035892776</v>
      </c>
      <c r="K117" s="242">
        <f t="shared" si="6"/>
        <v>8880</v>
      </c>
      <c r="L117" s="279">
        <f t="shared" si="8"/>
        <v>11081</v>
      </c>
      <c r="M117" s="278">
        <f t="shared" si="9"/>
        <v>8578</v>
      </c>
    </row>
    <row r="118" s="218" customFormat="1" ht="18" customHeight="1" spans="1:13">
      <c r="A118" s="269">
        <f t="shared" si="7"/>
        <v>7</v>
      </c>
      <c r="B118" s="270">
        <v>2011101</v>
      </c>
      <c r="C118" s="271" t="s">
        <v>227</v>
      </c>
      <c r="D118" s="273">
        <v>3662</v>
      </c>
      <c r="E118" s="273">
        <v>2381</v>
      </c>
      <c r="F118" s="273">
        <v>1824</v>
      </c>
      <c r="G118" s="273">
        <v>557</v>
      </c>
      <c r="H118" s="273">
        <v>2074</v>
      </c>
      <c r="I118" s="47">
        <f t="shared" si="10"/>
        <v>65.0191152375751</v>
      </c>
      <c r="J118" s="70">
        <f t="shared" si="11"/>
        <v>114.80231436837</v>
      </c>
      <c r="K118" s="242">
        <f t="shared" si="6"/>
        <v>8424</v>
      </c>
      <c r="L118" s="279">
        <f t="shared" si="8"/>
        <v>10498</v>
      </c>
      <c r="M118" s="278">
        <f t="shared" si="9"/>
        <v>8117</v>
      </c>
    </row>
    <row r="119" s="218" customFormat="1" ht="18" customHeight="1" spans="1:13">
      <c r="A119" s="269">
        <f t="shared" si="7"/>
        <v>7</v>
      </c>
      <c r="B119" s="270">
        <v>2011102</v>
      </c>
      <c r="C119" s="271" t="s">
        <v>228</v>
      </c>
      <c r="D119" s="273">
        <v>176</v>
      </c>
      <c r="E119" s="273">
        <v>98</v>
      </c>
      <c r="F119" s="273">
        <v>98</v>
      </c>
      <c r="G119" s="273">
        <v>0</v>
      </c>
      <c r="H119" s="273">
        <v>0</v>
      </c>
      <c r="I119" s="47">
        <f t="shared" si="10"/>
        <v>55.6818181818182</v>
      </c>
      <c r="J119" s="70">
        <f t="shared" si="11"/>
        <v>0</v>
      </c>
      <c r="K119" s="242">
        <f t="shared" si="6"/>
        <v>372</v>
      </c>
      <c r="L119" s="279">
        <f t="shared" si="8"/>
        <v>372</v>
      </c>
      <c r="M119" s="278">
        <f t="shared" si="9"/>
        <v>274</v>
      </c>
    </row>
    <row r="120" s="218" customFormat="1" ht="15.75" spans="1:13">
      <c r="A120" s="269">
        <f t="shared" si="7"/>
        <v>7</v>
      </c>
      <c r="B120" s="270">
        <v>2011103</v>
      </c>
      <c r="C120" s="271" t="s">
        <v>229</v>
      </c>
      <c r="D120" s="273">
        <v>0</v>
      </c>
      <c r="E120" s="273">
        <v>0</v>
      </c>
      <c r="F120" s="273">
        <v>0</v>
      </c>
      <c r="G120" s="273">
        <v>0</v>
      </c>
      <c r="H120" s="273">
        <v>0</v>
      </c>
      <c r="I120" s="47">
        <f t="shared" si="10"/>
        <v>0</v>
      </c>
      <c r="J120" s="70">
        <f t="shared" si="11"/>
        <v>0</v>
      </c>
      <c r="K120" s="242">
        <f t="shared" si="6"/>
        <v>0</v>
      </c>
      <c r="L120" s="279">
        <f t="shared" si="8"/>
        <v>0</v>
      </c>
      <c r="M120" s="278">
        <f t="shared" si="9"/>
        <v>0</v>
      </c>
    </row>
    <row r="121" s="218" customFormat="1" ht="15.75" spans="1:13">
      <c r="A121" s="269">
        <f t="shared" si="7"/>
        <v>7</v>
      </c>
      <c r="B121" s="270">
        <v>2011104</v>
      </c>
      <c r="C121" s="271" t="s">
        <v>302</v>
      </c>
      <c r="D121" s="273">
        <v>0</v>
      </c>
      <c r="E121" s="273">
        <v>0</v>
      </c>
      <c r="F121" s="273">
        <v>0</v>
      </c>
      <c r="G121" s="273">
        <v>0</v>
      </c>
      <c r="H121" s="273">
        <v>0</v>
      </c>
      <c r="I121" s="47">
        <f t="shared" si="10"/>
        <v>0</v>
      </c>
      <c r="J121" s="70">
        <f t="shared" si="11"/>
        <v>0</v>
      </c>
      <c r="K121" s="242">
        <f t="shared" si="6"/>
        <v>0</v>
      </c>
      <c r="L121" s="279">
        <f t="shared" si="8"/>
        <v>0</v>
      </c>
      <c r="M121" s="278">
        <f t="shared" si="9"/>
        <v>0</v>
      </c>
    </row>
    <row r="122" s="218" customFormat="1" ht="15.75" spans="1:13">
      <c r="A122" s="269">
        <f t="shared" si="7"/>
        <v>7</v>
      </c>
      <c r="B122" s="270">
        <v>2011105</v>
      </c>
      <c r="C122" s="271" t="s">
        <v>303</v>
      </c>
      <c r="D122" s="273">
        <v>0</v>
      </c>
      <c r="E122" s="273">
        <v>0</v>
      </c>
      <c r="F122" s="273">
        <v>0</v>
      </c>
      <c r="G122" s="273">
        <v>0</v>
      </c>
      <c r="H122" s="273">
        <v>0</v>
      </c>
      <c r="I122" s="47">
        <f t="shared" si="10"/>
        <v>0</v>
      </c>
      <c r="J122" s="70">
        <f t="shared" si="11"/>
        <v>0</v>
      </c>
      <c r="K122" s="242">
        <f t="shared" si="6"/>
        <v>0</v>
      </c>
      <c r="L122" s="279">
        <f t="shared" si="8"/>
        <v>0</v>
      </c>
      <c r="M122" s="278">
        <f t="shared" si="9"/>
        <v>0</v>
      </c>
    </row>
    <row r="123" s="218" customFormat="1" ht="15.75" spans="1:13">
      <c r="A123" s="269">
        <f t="shared" si="7"/>
        <v>7</v>
      </c>
      <c r="B123" s="270">
        <v>2011106</v>
      </c>
      <c r="C123" s="271" t="s">
        <v>304</v>
      </c>
      <c r="D123" s="273">
        <v>0</v>
      </c>
      <c r="E123" s="273">
        <v>0</v>
      </c>
      <c r="F123" s="273">
        <v>0</v>
      </c>
      <c r="G123" s="273">
        <v>0</v>
      </c>
      <c r="H123" s="273">
        <v>0</v>
      </c>
      <c r="I123" s="47">
        <f t="shared" si="10"/>
        <v>0</v>
      </c>
      <c r="J123" s="70">
        <f t="shared" si="11"/>
        <v>0</v>
      </c>
      <c r="K123" s="242">
        <f t="shared" si="6"/>
        <v>0</v>
      </c>
      <c r="L123" s="279">
        <f t="shared" si="8"/>
        <v>0</v>
      </c>
      <c r="M123" s="278">
        <f t="shared" si="9"/>
        <v>0</v>
      </c>
    </row>
    <row r="124" s="218" customFormat="1" ht="18" customHeight="1" spans="1:13">
      <c r="A124" s="269">
        <f t="shared" si="7"/>
        <v>7</v>
      </c>
      <c r="B124" s="270">
        <v>2011150</v>
      </c>
      <c r="C124" s="271" t="s">
        <v>236</v>
      </c>
      <c r="D124" s="273">
        <v>36</v>
      </c>
      <c r="E124" s="273">
        <v>24</v>
      </c>
      <c r="F124" s="273">
        <v>24</v>
      </c>
      <c r="G124" s="273">
        <v>0</v>
      </c>
      <c r="H124" s="273">
        <v>31</v>
      </c>
      <c r="I124" s="47">
        <f t="shared" si="10"/>
        <v>66.6666666666667</v>
      </c>
      <c r="J124" s="70">
        <f t="shared" si="11"/>
        <v>77.4193548387097</v>
      </c>
      <c r="K124" s="242">
        <f t="shared" si="6"/>
        <v>84</v>
      </c>
      <c r="L124" s="279">
        <f t="shared" si="8"/>
        <v>115</v>
      </c>
      <c r="M124" s="278">
        <f t="shared" si="9"/>
        <v>91</v>
      </c>
    </row>
    <row r="125" s="218" customFormat="1" ht="18" customHeight="1" spans="1:13">
      <c r="A125" s="269">
        <f t="shared" si="7"/>
        <v>7</v>
      </c>
      <c r="B125" s="270">
        <v>2011199</v>
      </c>
      <c r="C125" s="271" t="s">
        <v>305</v>
      </c>
      <c r="D125" s="273">
        <v>0</v>
      </c>
      <c r="E125" s="273">
        <v>0</v>
      </c>
      <c r="F125" s="273">
        <v>0</v>
      </c>
      <c r="G125" s="273">
        <v>0</v>
      </c>
      <c r="H125" s="273">
        <v>96</v>
      </c>
      <c r="I125" s="47">
        <f t="shared" si="10"/>
        <v>0</v>
      </c>
      <c r="J125" s="70">
        <f t="shared" si="11"/>
        <v>0</v>
      </c>
      <c r="K125" s="242">
        <f t="shared" si="6"/>
        <v>0</v>
      </c>
      <c r="L125" s="279">
        <f t="shared" si="8"/>
        <v>96</v>
      </c>
      <c r="M125" s="278">
        <f t="shared" si="9"/>
        <v>96</v>
      </c>
    </row>
    <row r="126" s="218" customFormat="1" ht="18" customHeight="1" spans="1:13">
      <c r="A126" s="269">
        <f t="shared" si="7"/>
        <v>5</v>
      </c>
      <c r="B126" s="270">
        <v>20113</v>
      </c>
      <c r="C126" s="271" t="s">
        <v>306</v>
      </c>
      <c r="D126" s="273">
        <v>1257</v>
      </c>
      <c r="E126" s="273">
        <v>745</v>
      </c>
      <c r="F126" s="273">
        <v>714</v>
      </c>
      <c r="G126" s="273">
        <v>31</v>
      </c>
      <c r="H126" s="273">
        <v>702</v>
      </c>
      <c r="I126" s="47">
        <f t="shared" si="10"/>
        <v>59.2680986475736</v>
      </c>
      <c r="J126" s="70">
        <f t="shared" si="11"/>
        <v>106.125356125356</v>
      </c>
      <c r="K126" s="242">
        <f t="shared" si="6"/>
        <v>2747</v>
      </c>
      <c r="L126" s="279">
        <f t="shared" si="8"/>
        <v>3449</v>
      </c>
      <c r="M126" s="278">
        <f t="shared" si="9"/>
        <v>2704</v>
      </c>
    </row>
    <row r="127" s="218" customFormat="1" ht="18" customHeight="1" spans="1:13">
      <c r="A127" s="269">
        <f t="shared" si="7"/>
        <v>7</v>
      </c>
      <c r="B127" s="270">
        <v>2011301</v>
      </c>
      <c r="C127" s="271" t="s">
        <v>227</v>
      </c>
      <c r="D127" s="273">
        <v>734</v>
      </c>
      <c r="E127" s="273">
        <v>424</v>
      </c>
      <c r="F127" s="273">
        <v>424</v>
      </c>
      <c r="G127" s="273">
        <v>0</v>
      </c>
      <c r="H127" s="273">
        <v>412</v>
      </c>
      <c r="I127" s="47">
        <f t="shared" si="10"/>
        <v>57.7656675749319</v>
      </c>
      <c r="J127" s="70">
        <f t="shared" si="11"/>
        <v>102.912621359223</v>
      </c>
      <c r="K127" s="242">
        <f t="shared" si="6"/>
        <v>1582</v>
      </c>
      <c r="L127" s="279">
        <f t="shared" si="8"/>
        <v>1994</v>
      </c>
      <c r="M127" s="278">
        <f t="shared" si="9"/>
        <v>1570</v>
      </c>
    </row>
    <row r="128" s="218" customFormat="1" ht="18" customHeight="1" spans="1:13">
      <c r="A128" s="269">
        <f t="shared" si="7"/>
        <v>7</v>
      </c>
      <c r="B128" s="270">
        <v>2011302</v>
      </c>
      <c r="C128" s="271" t="s">
        <v>228</v>
      </c>
      <c r="D128" s="273">
        <v>10</v>
      </c>
      <c r="E128" s="273">
        <v>0</v>
      </c>
      <c r="F128" s="273">
        <v>0</v>
      </c>
      <c r="G128" s="273">
        <v>0</v>
      </c>
      <c r="H128" s="273">
        <v>0</v>
      </c>
      <c r="I128" s="47">
        <f t="shared" si="10"/>
        <v>0</v>
      </c>
      <c r="J128" s="70">
        <f t="shared" si="11"/>
        <v>0</v>
      </c>
      <c r="K128" s="242">
        <f t="shared" si="6"/>
        <v>10</v>
      </c>
      <c r="L128" s="279">
        <f t="shared" si="8"/>
        <v>10</v>
      </c>
      <c r="M128" s="278">
        <f t="shared" si="9"/>
        <v>10</v>
      </c>
    </row>
    <row r="129" s="218" customFormat="1" ht="15.75" spans="1:13">
      <c r="A129" s="269">
        <f t="shared" si="7"/>
        <v>7</v>
      </c>
      <c r="B129" s="270">
        <v>2011303</v>
      </c>
      <c r="C129" s="271" t="s">
        <v>229</v>
      </c>
      <c r="D129" s="273">
        <v>0</v>
      </c>
      <c r="E129" s="273">
        <v>0</v>
      </c>
      <c r="F129" s="273">
        <v>0</v>
      </c>
      <c r="G129" s="273">
        <v>0</v>
      </c>
      <c r="H129" s="273">
        <v>0</v>
      </c>
      <c r="I129" s="47">
        <f t="shared" si="10"/>
        <v>0</v>
      </c>
      <c r="J129" s="70">
        <f t="shared" si="11"/>
        <v>0</v>
      </c>
      <c r="K129" s="242">
        <f t="shared" si="6"/>
        <v>0</v>
      </c>
      <c r="L129" s="279">
        <f t="shared" si="8"/>
        <v>0</v>
      </c>
      <c r="M129" s="278">
        <f t="shared" si="9"/>
        <v>0</v>
      </c>
    </row>
    <row r="130" s="218" customFormat="1" ht="15.75" spans="1:13">
      <c r="A130" s="269">
        <f t="shared" si="7"/>
        <v>7</v>
      </c>
      <c r="B130" s="270">
        <v>2011304</v>
      </c>
      <c r="C130" s="271" t="s">
        <v>307</v>
      </c>
      <c r="D130" s="273">
        <v>0</v>
      </c>
      <c r="E130" s="273">
        <v>0</v>
      </c>
      <c r="F130" s="273">
        <v>0</v>
      </c>
      <c r="G130" s="273">
        <v>0</v>
      </c>
      <c r="H130" s="273">
        <v>0</v>
      </c>
      <c r="I130" s="47">
        <f t="shared" si="10"/>
        <v>0</v>
      </c>
      <c r="J130" s="70">
        <f t="shared" si="11"/>
        <v>0</v>
      </c>
      <c r="K130" s="242">
        <f t="shared" si="6"/>
        <v>0</v>
      </c>
      <c r="L130" s="279">
        <f t="shared" si="8"/>
        <v>0</v>
      </c>
      <c r="M130" s="278">
        <f t="shared" si="9"/>
        <v>0</v>
      </c>
    </row>
    <row r="131" s="218" customFormat="1" ht="15.75" spans="1:13">
      <c r="A131" s="269">
        <f t="shared" si="7"/>
        <v>7</v>
      </c>
      <c r="B131" s="270">
        <v>2011305</v>
      </c>
      <c r="C131" s="271" t="s">
        <v>308</v>
      </c>
      <c r="D131" s="273">
        <v>0</v>
      </c>
      <c r="E131" s="273">
        <v>0</v>
      </c>
      <c r="F131" s="273">
        <v>0</v>
      </c>
      <c r="G131" s="273">
        <v>0</v>
      </c>
      <c r="H131" s="273">
        <v>0</v>
      </c>
      <c r="I131" s="47">
        <f t="shared" si="10"/>
        <v>0</v>
      </c>
      <c r="J131" s="70">
        <f t="shared" si="11"/>
        <v>0</v>
      </c>
      <c r="K131" s="242">
        <f t="shared" si="6"/>
        <v>0</v>
      </c>
      <c r="L131" s="279">
        <f t="shared" si="8"/>
        <v>0</v>
      </c>
      <c r="M131" s="278">
        <f t="shared" si="9"/>
        <v>0</v>
      </c>
    </row>
    <row r="132" s="218" customFormat="1" ht="15.75" spans="1:13">
      <c r="A132" s="269">
        <f t="shared" si="7"/>
        <v>7</v>
      </c>
      <c r="B132" s="270">
        <v>2011306</v>
      </c>
      <c r="C132" s="271" t="s">
        <v>309</v>
      </c>
      <c r="D132" s="273">
        <v>0</v>
      </c>
      <c r="E132" s="273">
        <v>0</v>
      </c>
      <c r="F132" s="273">
        <v>0</v>
      </c>
      <c r="G132" s="273">
        <v>0</v>
      </c>
      <c r="H132" s="273">
        <v>0</v>
      </c>
      <c r="I132" s="47">
        <f t="shared" si="10"/>
        <v>0</v>
      </c>
      <c r="J132" s="70">
        <f t="shared" si="11"/>
        <v>0</v>
      </c>
      <c r="K132" s="242">
        <f t="shared" si="6"/>
        <v>0</v>
      </c>
      <c r="L132" s="279">
        <f t="shared" si="8"/>
        <v>0</v>
      </c>
      <c r="M132" s="278">
        <f t="shared" si="9"/>
        <v>0</v>
      </c>
    </row>
    <row r="133" s="218" customFormat="1" ht="15.75" spans="1:13">
      <c r="A133" s="269">
        <f t="shared" si="7"/>
        <v>7</v>
      </c>
      <c r="B133" s="270">
        <v>2011307</v>
      </c>
      <c r="C133" s="271" t="s">
        <v>310</v>
      </c>
      <c r="D133" s="273">
        <v>0</v>
      </c>
      <c r="E133" s="273">
        <v>0</v>
      </c>
      <c r="F133" s="273">
        <v>0</v>
      </c>
      <c r="G133" s="273">
        <v>0</v>
      </c>
      <c r="H133" s="273">
        <v>0</v>
      </c>
      <c r="I133" s="47">
        <f t="shared" si="10"/>
        <v>0</v>
      </c>
      <c r="J133" s="70">
        <f t="shared" si="11"/>
        <v>0</v>
      </c>
      <c r="K133" s="242">
        <f t="shared" si="6"/>
        <v>0</v>
      </c>
      <c r="L133" s="279">
        <f t="shared" si="8"/>
        <v>0</v>
      </c>
      <c r="M133" s="278">
        <f t="shared" si="9"/>
        <v>0</v>
      </c>
    </row>
    <row r="134" s="218" customFormat="1" ht="18" customHeight="1" spans="1:13">
      <c r="A134" s="269">
        <f t="shared" si="7"/>
        <v>7</v>
      </c>
      <c r="B134" s="270">
        <v>2011308</v>
      </c>
      <c r="C134" s="271" t="s">
        <v>311</v>
      </c>
      <c r="D134" s="273">
        <v>50</v>
      </c>
      <c r="E134" s="273">
        <v>0</v>
      </c>
      <c r="F134" s="273">
        <v>0</v>
      </c>
      <c r="G134" s="273">
        <v>0</v>
      </c>
      <c r="H134" s="273">
        <v>20</v>
      </c>
      <c r="I134" s="47">
        <f t="shared" si="10"/>
        <v>0</v>
      </c>
      <c r="J134" s="70">
        <f t="shared" si="11"/>
        <v>0</v>
      </c>
      <c r="K134" s="242">
        <f t="shared" ref="K134:K197" si="12">D134+E134+F134+G134</f>
        <v>50</v>
      </c>
      <c r="L134" s="279">
        <f t="shared" si="8"/>
        <v>70</v>
      </c>
      <c r="M134" s="278">
        <f t="shared" si="9"/>
        <v>70</v>
      </c>
    </row>
    <row r="135" s="218" customFormat="1" ht="18" customHeight="1" spans="1:13">
      <c r="A135" s="269">
        <f t="shared" ref="A135:A198" si="13">LEN(B135)</f>
        <v>7</v>
      </c>
      <c r="B135" s="270">
        <v>2011350</v>
      </c>
      <c r="C135" s="271" t="s">
        <v>236</v>
      </c>
      <c r="D135" s="273">
        <v>404</v>
      </c>
      <c r="E135" s="273">
        <v>282</v>
      </c>
      <c r="F135" s="273">
        <v>282</v>
      </c>
      <c r="G135" s="273">
        <v>0</v>
      </c>
      <c r="H135" s="273">
        <v>241</v>
      </c>
      <c r="I135" s="47">
        <f t="shared" si="10"/>
        <v>69.8019801980198</v>
      </c>
      <c r="J135" s="70">
        <f t="shared" si="11"/>
        <v>117.01244813278</v>
      </c>
      <c r="K135" s="242">
        <f t="shared" si="12"/>
        <v>968</v>
      </c>
      <c r="L135" s="279">
        <f t="shared" ref="L135:L198" si="14">D135+E135+F135+G135+H135</f>
        <v>1209</v>
      </c>
      <c r="M135" s="278">
        <f t="shared" ref="M135:M198" si="15">D135+E135+H135</f>
        <v>927</v>
      </c>
    </row>
    <row r="136" s="218" customFormat="1" ht="18" customHeight="1" spans="1:13">
      <c r="A136" s="269">
        <f t="shared" si="13"/>
        <v>7</v>
      </c>
      <c r="B136" s="270">
        <v>2011399</v>
      </c>
      <c r="C136" s="271" t="s">
        <v>312</v>
      </c>
      <c r="D136" s="273">
        <v>59</v>
      </c>
      <c r="E136" s="273">
        <v>39</v>
      </c>
      <c r="F136" s="273">
        <v>8</v>
      </c>
      <c r="G136" s="273">
        <v>31</v>
      </c>
      <c r="H136" s="273">
        <v>29</v>
      </c>
      <c r="I136" s="47">
        <f t="shared" ref="I136:I199" si="16">IFERROR(E136/D136,0)*100</f>
        <v>66.1016949152542</v>
      </c>
      <c r="J136" s="70">
        <f t="shared" ref="J136:J199" si="17">IFERROR(E136/H136,0)*100</f>
        <v>134.48275862069</v>
      </c>
      <c r="K136" s="242">
        <f t="shared" si="12"/>
        <v>137</v>
      </c>
      <c r="L136" s="279">
        <f t="shared" si="14"/>
        <v>166</v>
      </c>
      <c r="M136" s="278">
        <f t="shared" si="15"/>
        <v>127</v>
      </c>
    </row>
    <row r="137" s="218" customFormat="1" ht="15.75" spans="1:13">
      <c r="A137" s="269">
        <f t="shared" si="13"/>
        <v>5</v>
      </c>
      <c r="B137" s="270">
        <v>20114</v>
      </c>
      <c r="C137" s="271" t="s">
        <v>313</v>
      </c>
      <c r="D137" s="273">
        <v>0</v>
      </c>
      <c r="E137" s="273">
        <v>0</v>
      </c>
      <c r="F137" s="273">
        <v>0</v>
      </c>
      <c r="G137" s="273">
        <v>0</v>
      </c>
      <c r="H137" s="273">
        <v>0</v>
      </c>
      <c r="I137" s="47">
        <f t="shared" si="16"/>
        <v>0</v>
      </c>
      <c r="J137" s="70">
        <f t="shared" si="17"/>
        <v>0</v>
      </c>
      <c r="K137" s="242">
        <f t="shared" si="12"/>
        <v>0</v>
      </c>
      <c r="L137" s="279">
        <f t="shared" si="14"/>
        <v>0</v>
      </c>
      <c r="M137" s="278">
        <f t="shared" si="15"/>
        <v>0</v>
      </c>
    </row>
    <row r="138" s="218" customFormat="1" ht="15.75" spans="1:13">
      <c r="A138" s="269">
        <f t="shared" si="13"/>
        <v>7</v>
      </c>
      <c r="B138" s="270">
        <v>2011401</v>
      </c>
      <c r="C138" s="271" t="s">
        <v>274</v>
      </c>
      <c r="D138" s="273">
        <v>0</v>
      </c>
      <c r="E138" s="273">
        <v>0</v>
      </c>
      <c r="F138" s="273">
        <v>0</v>
      </c>
      <c r="G138" s="273">
        <v>0</v>
      </c>
      <c r="H138" s="273">
        <v>0</v>
      </c>
      <c r="I138" s="47">
        <f t="shared" si="16"/>
        <v>0</v>
      </c>
      <c r="J138" s="70">
        <f t="shared" si="17"/>
        <v>0</v>
      </c>
      <c r="K138" s="242">
        <f t="shared" si="12"/>
        <v>0</v>
      </c>
      <c r="L138" s="279">
        <f t="shared" si="14"/>
        <v>0</v>
      </c>
      <c r="M138" s="278">
        <f t="shared" si="15"/>
        <v>0</v>
      </c>
    </row>
    <row r="139" s="218" customFormat="1" ht="15.75" spans="1:13">
      <c r="A139" s="269">
        <f t="shared" si="13"/>
        <v>7</v>
      </c>
      <c r="B139" s="270">
        <v>2011402</v>
      </c>
      <c r="C139" s="271" t="s">
        <v>252</v>
      </c>
      <c r="D139" s="273">
        <v>0</v>
      </c>
      <c r="E139" s="273">
        <v>0</v>
      </c>
      <c r="F139" s="273">
        <v>0</v>
      </c>
      <c r="G139" s="273">
        <v>0</v>
      </c>
      <c r="H139" s="273">
        <v>0</v>
      </c>
      <c r="I139" s="47">
        <f t="shared" si="16"/>
        <v>0</v>
      </c>
      <c r="J139" s="70">
        <f t="shared" si="17"/>
        <v>0</v>
      </c>
      <c r="K139" s="242">
        <f t="shared" si="12"/>
        <v>0</v>
      </c>
      <c r="L139" s="279">
        <f t="shared" si="14"/>
        <v>0</v>
      </c>
      <c r="M139" s="278">
        <f t="shared" si="15"/>
        <v>0</v>
      </c>
    </row>
    <row r="140" s="218" customFormat="1" ht="15.75" spans="1:13">
      <c r="A140" s="269">
        <f t="shared" si="13"/>
        <v>7</v>
      </c>
      <c r="B140" s="270">
        <v>2011403</v>
      </c>
      <c r="C140" s="271" t="s">
        <v>229</v>
      </c>
      <c r="D140" s="273">
        <v>0</v>
      </c>
      <c r="E140" s="273">
        <v>0</v>
      </c>
      <c r="F140" s="273">
        <v>0</v>
      </c>
      <c r="G140" s="273">
        <v>0</v>
      </c>
      <c r="H140" s="273">
        <v>0</v>
      </c>
      <c r="I140" s="47">
        <f t="shared" si="16"/>
        <v>0</v>
      </c>
      <c r="J140" s="70">
        <f t="shared" si="17"/>
        <v>0</v>
      </c>
      <c r="K140" s="242">
        <f t="shared" si="12"/>
        <v>0</v>
      </c>
      <c r="L140" s="279">
        <f t="shared" si="14"/>
        <v>0</v>
      </c>
      <c r="M140" s="278">
        <f t="shared" si="15"/>
        <v>0</v>
      </c>
    </row>
    <row r="141" s="218" customFormat="1" ht="15.75" spans="1:13">
      <c r="A141" s="269">
        <f t="shared" si="13"/>
        <v>7</v>
      </c>
      <c r="B141" s="270">
        <v>2011404</v>
      </c>
      <c r="C141" s="271" t="s">
        <v>314</v>
      </c>
      <c r="D141" s="273">
        <v>0</v>
      </c>
      <c r="E141" s="273">
        <v>0</v>
      </c>
      <c r="F141" s="273">
        <v>0</v>
      </c>
      <c r="G141" s="273">
        <v>0</v>
      </c>
      <c r="H141" s="273">
        <v>0</v>
      </c>
      <c r="I141" s="47">
        <f t="shared" si="16"/>
        <v>0</v>
      </c>
      <c r="J141" s="70">
        <f t="shared" si="17"/>
        <v>0</v>
      </c>
      <c r="K141" s="242">
        <f t="shared" si="12"/>
        <v>0</v>
      </c>
      <c r="L141" s="279">
        <f t="shared" si="14"/>
        <v>0</v>
      </c>
      <c r="M141" s="278">
        <f t="shared" si="15"/>
        <v>0</v>
      </c>
    </row>
    <row r="142" s="218" customFormat="1" ht="15.75" spans="1:13">
      <c r="A142" s="269">
        <f t="shared" si="13"/>
        <v>7</v>
      </c>
      <c r="B142" s="270">
        <v>2011405</v>
      </c>
      <c r="C142" s="271" t="s">
        <v>315</v>
      </c>
      <c r="D142" s="273">
        <v>0</v>
      </c>
      <c r="E142" s="273">
        <v>0</v>
      </c>
      <c r="F142" s="273">
        <v>0</v>
      </c>
      <c r="G142" s="273">
        <v>0</v>
      </c>
      <c r="H142" s="273">
        <v>0</v>
      </c>
      <c r="I142" s="47">
        <f t="shared" si="16"/>
        <v>0</v>
      </c>
      <c r="J142" s="70">
        <f t="shared" si="17"/>
        <v>0</v>
      </c>
      <c r="K142" s="242">
        <f t="shared" si="12"/>
        <v>0</v>
      </c>
      <c r="L142" s="279">
        <f t="shared" si="14"/>
        <v>0</v>
      </c>
      <c r="M142" s="278">
        <f t="shared" si="15"/>
        <v>0</v>
      </c>
    </row>
    <row r="143" s="218" customFormat="1" ht="15.75" spans="1:13">
      <c r="A143" s="269">
        <f t="shared" si="13"/>
        <v>7</v>
      </c>
      <c r="B143" s="270">
        <v>2011406</v>
      </c>
      <c r="C143" s="271" t="s">
        <v>316</v>
      </c>
      <c r="D143" s="273">
        <v>0</v>
      </c>
      <c r="E143" s="273">
        <v>0</v>
      </c>
      <c r="F143" s="273">
        <v>0</v>
      </c>
      <c r="G143" s="273">
        <v>0</v>
      </c>
      <c r="H143" s="273">
        <v>0</v>
      </c>
      <c r="I143" s="47">
        <f t="shared" si="16"/>
        <v>0</v>
      </c>
      <c r="J143" s="70">
        <f t="shared" si="17"/>
        <v>0</v>
      </c>
      <c r="K143" s="242">
        <f t="shared" si="12"/>
        <v>0</v>
      </c>
      <c r="L143" s="279">
        <f t="shared" si="14"/>
        <v>0</v>
      </c>
      <c r="M143" s="278">
        <f t="shared" si="15"/>
        <v>0</v>
      </c>
    </row>
    <row r="144" s="218" customFormat="1" ht="15.75" spans="1:13">
      <c r="A144" s="269">
        <f t="shared" si="13"/>
        <v>7</v>
      </c>
      <c r="B144" s="270">
        <v>2011407</v>
      </c>
      <c r="C144" s="271" t="s">
        <v>317</v>
      </c>
      <c r="D144" s="273">
        <v>0</v>
      </c>
      <c r="E144" s="273">
        <v>0</v>
      </c>
      <c r="F144" s="273">
        <v>0</v>
      </c>
      <c r="G144" s="273">
        <v>0</v>
      </c>
      <c r="H144" s="273">
        <v>0</v>
      </c>
      <c r="I144" s="47">
        <f t="shared" si="16"/>
        <v>0</v>
      </c>
      <c r="J144" s="70">
        <f t="shared" si="17"/>
        <v>0</v>
      </c>
      <c r="K144" s="242">
        <f t="shared" si="12"/>
        <v>0</v>
      </c>
      <c r="L144" s="279">
        <f t="shared" si="14"/>
        <v>0</v>
      </c>
      <c r="M144" s="278">
        <f t="shared" si="15"/>
        <v>0</v>
      </c>
    </row>
    <row r="145" s="218" customFormat="1" ht="15.75" spans="1:13">
      <c r="A145" s="269">
        <f t="shared" si="13"/>
        <v>7</v>
      </c>
      <c r="B145" s="270">
        <v>2011408</v>
      </c>
      <c r="C145" s="271" t="s">
        <v>318</v>
      </c>
      <c r="D145" s="273">
        <v>0</v>
      </c>
      <c r="E145" s="273">
        <v>0</v>
      </c>
      <c r="F145" s="273">
        <v>0</v>
      </c>
      <c r="G145" s="273">
        <v>0</v>
      </c>
      <c r="H145" s="273">
        <v>0</v>
      </c>
      <c r="I145" s="47">
        <f t="shared" si="16"/>
        <v>0</v>
      </c>
      <c r="J145" s="70">
        <f t="shared" si="17"/>
        <v>0</v>
      </c>
      <c r="K145" s="242">
        <f t="shared" si="12"/>
        <v>0</v>
      </c>
      <c r="L145" s="279">
        <f t="shared" si="14"/>
        <v>0</v>
      </c>
      <c r="M145" s="278">
        <f t="shared" si="15"/>
        <v>0</v>
      </c>
    </row>
    <row r="146" s="218" customFormat="1" ht="15.75" spans="1:13">
      <c r="A146" s="269">
        <f t="shared" si="13"/>
        <v>7</v>
      </c>
      <c r="B146" s="270">
        <v>2011409</v>
      </c>
      <c r="C146" s="271" t="s">
        <v>319</v>
      </c>
      <c r="D146" s="273">
        <v>0</v>
      </c>
      <c r="E146" s="273">
        <v>0</v>
      </c>
      <c r="F146" s="273">
        <v>0</v>
      </c>
      <c r="G146" s="273">
        <v>0</v>
      </c>
      <c r="H146" s="273">
        <v>0</v>
      </c>
      <c r="I146" s="47">
        <f t="shared" si="16"/>
        <v>0</v>
      </c>
      <c r="J146" s="70">
        <f t="shared" si="17"/>
        <v>0</v>
      </c>
      <c r="K146" s="242">
        <f t="shared" si="12"/>
        <v>0</v>
      </c>
      <c r="L146" s="279">
        <f t="shared" si="14"/>
        <v>0</v>
      </c>
      <c r="M146" s="278">
        <f t="shared" si="15"/>
        <v>0</v>
      </c>
    </row>
    <row r="147" s="218" customFormat="1" ht="15.75" spans="1:13">
      <c r="A147" s="269">
        <f t="shared" si="13"/>
        <v>7</v>
      </c>
      <c r="B147" s="270">
        <v>2011410</v>
      </c>
      <c r="C147" s="271" t="s">
        <v>320</v>
      </c>
      <c r="D147" s="273">
        <v>0</v>
      </c>
      <c r="E147" s="273">
        <v>0</v>
      </c>
      <c r="F147" s="273">
        <v>0</v>
      </c>
      <c r="G147" s="273">
        <v>0</v>
      </c>
      <c r="H147" s="273">
        <v>0</v>
      </c>
      <c r="I147" s="47">
        <f t="shared" si="16"/>
        <v>0</v>
      </c>
      <c r="J147" s="70">
        <f t="shared" si="17"/>
        <v>0</v>
      </c>
      <c r="K147" s="242">
        <f t="shared" si="12"/>
        <v>0</v>
      </c>
      <c r="L147" s="279">
        <f t="shared" si="14"/>
        <v>0</v>
      </c>
      <c r="M147" s="278">
        <f t="shared" si="15"/>
        <v>0</v>
      </c>
    </row>
    <row r="148" s="218" customFormat="1" ht="15.75" spans="1:13">
      <c r="A148" s="269">
        <f t="shared" si="13"/>
        <v>7</v>
      </c>
      <c r="B148" s="270">
        <v>2011411</v>
      </c>
      <c r="C148" s="271" t="s">
        <v>321</v>
      </c>
      <c r="D148" s="273">
        <v>0</v>
      </c>
      <c r="E148" s="273">
        <v>0</v>
      </c>
      <c r="F148" s="273">
        <v>0</v>
      </c>
      <c r="G148" s="273">
        <v>0</v>
      </c>
      <c r="H148" s="273">
        <v>0</v>
      </c>
      <c r="I148" s="47">
        <f t="shared" si="16"/>
        <v>0</v>
      </c>
      <c r="J148" s="70">
        <f t="shared" si="17"/>
        <v>0</v>
      </c>
      <c r="K148" s="242">
        <f t="shared" si="12"/>
        <v>0</v>
      </c>
      <c r="L148" s="279">
        <f t="shared" si="14"/>
        <v>0</v>
      </c>
      <c r="M148" s="278">
        <f t="shared" si="15"/>
        <v>0</v>
      </c>
    </row>
    <row r="149" s="218" customFormat="1" ht="15.75" spans="1:13">
      <c r="A149" s="269">
        <f t="shared" si="13"/>
        <v>7</v>
      </c>
      <c r="B149" s="270">
        <v>2011450</v>
      </c>
      <c r="C149" s="271" t="s">
        <v>281</v>
      </c>
      <c r="D149" s="273">
        <v>0</v>
      </c>
      <c r="E149" s="273">
        <v>0</v>
      </c>
      <c r="F149" s="273">
        <v>0</v>
      </c>
      <c r="G149" s="273">
        <v>0</v>
      </c>
      <c r="H149" s="273">
        <v>0</v>
      </c>
      <c r="I149" s="47">
        <f t="shared" si="16"/>
        <v>0</v>
      </c>
      <c r="J149" s="70">
        <f t="shared" si="17"/>
        <v>0</v>
      </c>
      <c r="K149" s="242">
        <f t="shared" si="12"/>
        <v>0</v>
      </c>
      <c r="L149" s="279">
        <f t="shared" si="14"/>
        <v>0</v>
      </c>
      <c r="M149" s="278">
        <f t="shared" si="15"/>
        <v>0</v>
      </c>
    </row>
    <row r="150" s="218" customFormat="1" ht="15.75" spans="1:13">
      <c r="A150" s="269">
        <f t="shared" si="13"/>
        <v>7</v>
      </c>
      <c r="B150" s="270">
        <v>2011499</v>
      </c>
      <c r="C150" s="271" t="s">
        <v>322</v>
      </c>
      <c r="D150" s="273">
        <v>0</v>
      </c>
      <c r="E150" s="273">
        <v>0</v>
      </c>
      <c r="F150" s="273">
        <v>0</v>
      </c>
      <c r="G150" s="273">
        <v>0</v>
      </c>
      <c r="H150" s="273">
        <v>0</v>
      </c>
      <c r="I150" s="47">
        <f t="shared" si="16"/>
        <v>0</v>
      </c>
      <c r="J150" s="70">
        <f t="shared" si="17"/>
        <v>0</v>
      </c>
      <c r="K150" s="242">
        <f t="shared" si="12"/>
        <v>0</v>
      </c>
      <c r="L150" s="279">
        <f t="shared" si="14"/>
        <v>0</v>
      </c>
      <c r="M150" s="278">
        <f t="shared" si="15"/>
        <v>0</v>
      </c>
    </row>
    <row r="151" s="218" customFormat="1" ht="18" customHeight="1" spans="1:13">
      <c r="A151" s="269">
        <f t="shared" si="13"/>
        <v>5</v>
      </c>
      <c r="B151" s="270">
        <v>20123</v>
      </c>
      <c r="C151" s="271" t="s">
        <v>323</v>
      </c>
      <c r="D151" s="273">
        <v>344</v>
      </c>
      <c r="E151" s="273">
        <v>160</v>
      </c>
      <c r="F151" s="273">
        <v>160</v>
      </c>
      <c r="G151" s="273">
        <v>0</v>
      </c>
      <c r="H151" s="273">
        <v>169</v>
      </c>
      <c r="I151" s="47">
        <f t="shared" si="16"/>
        <v>46.5116279069767</v>
      </c>
      <c r="J151" s="70">
        <f t="shared" si="17"/>
        <v>94.6745562130178</v>
      </c>
      <c r="K151" s="242">
        <f t="shared" si="12"/>
        <v>664</v>
      </c>
      <c r="L151" s="279">
        <f t="shared" si="14"/>
        <v>833</v>
      </c>
      <c r="M151" s="278">
        <f t="shared" si="15"/>
        <v>673</v>
      </c>
    </row>
    <row r="152" s="218" customFormat="1" ht="18" customHeight="1" spans="1:13">
      <c r="A152" s="269">
        <f t="shared" si="13"/>
        <v>7</v>
      </c>
      <c r="B152" s="270">
        <v>2012301</v>
      </c>
      <c r="C152" s="271" t="s">
        <v>227</v>
      </c>
      <c r="D152" s="273">
        <v>224</v>
      </c>
      <c r="E152" s="273">
        <v>107</v>
      </c>
      <c r="F152" s="273">
        <v>107</v>
      </c>
      <c r="G152" s="273">
        <v>0</v>
      </c>
      <c r="H152" s="273">
        <v>115</v>
      </c>
      <c r="I152" s="47">
        <f t="shared" si="16"/>
        <v>47.7678571428571</v>
      </c>
      <c r="J152" s="70">
        <f t="shared" si="17"/>
        <v>93.0434782608696</v>
      </c>
      <c r="K152" s="242">
        <f t="shared" si="12"/>
        <v>438</v>
      </c>
      <c r="L152" s="279">
        <f t="shared" si="14"/>
        <v>553</v>
      </c>
      <c r="M152" s="278">
        <f t="shared" si="15"/>
        <v>446</v>
      </c>
    </row>
    <row r="153" s="218" customFormat="1" ht="18" customHeight="1" spans="1:13">
      <c r="A153" s="269">
        <f t="shared" si="13"/>
        <v>7</v>
      </c>
      <c r="B153" s="270">
        <v>2012302</v>
      </c>
      <c r="C153" s="271" t="s">
        <v>228</v>
      </c>
      <c r="D153" s="273">
        <v>0</v>
      </c>
      <c r="E153" s="273">
        <v>0</v>
      </c>
      <c r="F153" s="273">
        <v>0</v>
      </c>
      <c r="G153" s="273">
        <v>0</v>
      </c>
      <c r="H153" s="273">
        <v>0</v>
      </c>
      <c r="I153" s="47">
        <f t="shared" si="16"/>
        <v>0</v>
      </c>
      <c r="J153" s="70">
        <f t="shared" si="17"/>
        <v>0</v>
      </c>
      <c r="K153" s="242">
        <f t="shared" si="12"/>
        <v>0</v>
      </c>
      <c r="L153" s="279">
        <f t="shared" si="14"/>
        <v>0</v>
      </c>
      <c r="M153" s="278">
        <f t="shared" si="15"/>
        <v>0</v>
      </c>
    </row>
    <row r="154" s="218" customFormat="1" ht="15.75" spans="1:13">
      <c r="A154" s="269">
        <f t="shared" si="13"/>
        <v>7</v>
      </c>
      <c r="B154" s="270">
        <v>2012303</v>
      </c>
      <c r="C154" s="271" t="s">
        <v>229</v>
      </c>
      <c r="D154" s="273">
        <v>0</v>
      </c>
      <c r="E154" s="273">
        <v>0</v>
      </c>
      <c r="F154" s="273">
        <v>0</v>
      </c>
      <c r="G154" s="273">
        <v>0</v>
      </c>
      <c r="H154" s="273">
        <v>0</v>
      </c>
      <c r="I154" s="47">
        <f t="shared" si="16"/>
        <v>0</v>
      </c>
      <c r="J154" s="70">
        <f t="shared" si="17"/>
        <v>0</v>
      </c>
      <c r="K154" s="242">
        <f t="shared" si="12"/>
        <v>0</v>
      </c>
      <c r="L154" s="279">
        <f t="shared" si="14"/>
        <v>0</v>
      </c>
      <c r="M154" s="278">
        <f t="shared" si="15"/>
        <v>0</v>
      </c>
    </row>
    <row r="155" s="218" customFormat="1" ht="15.75" spans="1:13">
      <c r="A155" s="269">
        <f t="shared" si="13"/>
        <v>7</v>
      </c>
      <c r="B155" s="270">
        <v>2012304</v>
      </c>
      <c r="C155" s="271" t="s">
        <v>324</v>
      </c>
      <c r="D155" s="273">
        <v>0</v>
      </c>
      <c r="E155" s="273">
        <v>0</v>
      </c>
      <c r="F155" s="273">
        <v>0</v>
      </c>
      <c r="G155" s="273">
        <v>0</v>
      </c>
      <c r="H155" s="273">
        <v>0</v>
      </c>
      <c r="I155" s="47">
        <f t="shared" si="16"/>
        <v>0</v>
      </c>
      <c r="J155" s="70">
        <f t="shared" si="17"/>
        <v>0</v>
      </c>
      <c r="K155" s="242">
        <f t="shared" si="12"/>
        <v>0</v>
      </c>
      <c r="L155" s="279">
        <f t="shared" si="14"/>
        <v>0</v>
      </c>
      <c r="M155" s="278">
        <f t="shared" si="15"/>
        <v>0</v>
      </c>
    </row>
    <row r="156" s="218" customFormat="1" ht="18" customHeight="1" spans="1:13">
      <c r="A156" s="269">
        <f t="shared" si="13"/>
        <v>7</v>
      </c>
      <c r="B156" s="270">
        <v>2012350</v>
      </c>
      <c r="C156" s="271" t="s">
        <v>236</v>
      </c>
      <c r="D156" s="273">
        <v>81</v>
      </c>
      <c r="E156" s="273">
        <v>53</v>
      </c>
      <c r="F156" s="273">
        <v>53</v>
      </c>
      <c r="G156" s="273">
        <v>0</v>
      </c>
      <c r="H156" s="273">
        <v>54</v>
      </c>
      <c r="I156" s="47">
        <f t="shared" si="16"/>
        <v>65.4320987654321</v>
      </c>
      <c r="J156" s="70">
        <f t="shared" si="17"/>
        <v>98.1481481481482</v>
      </c>
      <c r="K156" s="242">
        <f t="shared" si="12"/>
        <v>187</v>
      </c>
      <c r="L156" s="279">
        <f t="shared" si="14"/>
        <v>241</v>
      </c>
      <c r="M156" s="278">
        <f t="shared" si="15"/>
        <v>188</v>
      </c>
    </row>
    <row r="157" s="218" customFormat="1" ht="18" customHeight="1" spans="1:13">
      <c r="A157" s="269">
        <f t="shared" si="13"/>
        <v>7</v>
      </c>
      <c r="B157" s="270">
        <v>2012399</v>
      </c>
      <c r="C157" s="271" t="s">
        <v>325</v>
      </c>
      <c r="D157" s="273">
        <v>39</v>
      </c>
      <c r="E157" s="273">
        <v>0</v>
      </c>
      <c r="F157" s="273">
        <v>0</v>
      </c>
      <c r="G157" s="273">
        <v>0</v>
      </c>
      <c r="H157" s="273">
        <v>0</v>
      </c>
      <c r="I157" s="47">
        <f t="shared" si="16"/>
        <v>0</v>
      </c>
      <c r="J157" s="70">
        <f t="shared" si="17"/>
        <v>0</v>
      </c>
      <c r="K157" s="242">
        <f t="shared" si="12"/>
        <v>39</v>
      </c>
      <c r="L157" s="279">
        <f t="shared" si="14"/>
        <v>39</v>
      </c>
      <c r="M157" s="278">
        <f t="shared" si="15"/>
        <v>39</v>
      </c>
    </row>
    <row r="158" s="218" customFormat="1" ht="15.75" spans="1:13">
      <c r="A158" s="269">
        <f t="shared" si="13"/>
        <v>5</v>
      </c>
      <c r="B158" s="270">
        <v>20125</v>
      </c>
      <c r="C158" s="271" t="s">
        <v>326</v>
      </c>
      <c r="D158" s="273">
        <v>0</v>
      </c>
      <c r="E158" s="273">
        <v>0</v>
      </c>
      <c r="F158" s="273">
        <v>0</v>
      </c>
      <c r="G158" s="273">
        <v>0</v>
      </c>
      <c r="H158" s="273">
        <v>0</v>
      </c>
      <c r="I158" s="47">
        <f t="shared" si="16"/>
        <v>0</v>
      </c>
      <c r="J158" s="70">
        <f t="shared" si="17"/>
        <v>0</v>
      </c>
      <c r="K158" s="242">
        <f t="shared" si="12"/>
        <v>0</v>
      </c>
      <c r="L158" s="279">
        <f t="shared" si="14"/>
        <v>0</v>
      </c>
      <c r="M158" s="278">
        <f t="shared" si="15"/>
        <v>0</v>
      </c>
    </row>
    <row r="159" s="218" customFormat="1" ht="15.75" spans="1:13">
      <c r="A159" s="269">
        <f t="shared" si="13"/>
        <v>7</v>
      </c>
      <c r="B159" s="270">
        <v>2012501</v>
      </c>
      <c r="C159" s="271" t="s">
        <v>274</v>
      </c>
      <c r="D159" s="273">
        <v>0</v>
      </c>
      <c r="E159" s="273">
        <v>0</v>
      </c>
      <c r="F159" s="273">
        <v>0</v>
      </c>
      <c r="G159" s="273">
        <v>0</v>
      </c>
      <c r="H159" s="273">
        <v>0</v>
      </c>
      <c r="I159" s="47">
        <f t="shared" si="16"/>
        <v>0</v>
      </c>
      <c r="J159" s="70">
        <f t="shared" si="17"/>
        <v>0</v>
      </c>
      <c r="K159" s="242">
        <f t="shared" si="12"/>
        <v>0</v>
      </c>
      <c r="L159" s="279">
        <f t="shared" si="14"/>
        <v>0</v>
      </c>
      <c r="M159" s="278">
        <f t="shared" si="15"/>
        <v>0</v>
      </c>
    </row>
    <row r="160" s="218" customFormat="1" ht="15.75" spans="1:13">
      <c r="A160" s="269">
        <f t="shared" si="13"/>
        <v>7</v>
      </c>
      <c r="B160" s="270">
        <v>2012502</v>
      </c>
      <c r="C160" s="271" t="s">
        <v>252</v>
      </c>
      <c r="D160" s="273">
        <v>0</v>
      </c>
      <c r="E160" s="273">
        <v>0</v>
      </c>
      <c r="F160" s="273">
        <v>0</v>
      </c>
      <c r="G160" s="273">
        <v>0</v>
      </c>
      <c r="H160" s="273">
        <v>0</v>
      </c>
      <c r="I160" s="47">
        <f t="shared" si="16"/>
        <v>0</v>
      </c>
      <c r="J160" s="70">
        <f t="shared" si="17"/>
        <v>0</v>
      </c>
      <c r="K160" s="242">
        <f t="shared" si="12"/>
        <v>0</v>
      </c>
      <c r="L160" s="279">
        <f t="shared" si="14"/>
        <v>0</v>
      </c>
      <c r="M160" s="278">
        <f t="shared" si="15"/>
        <v>0</v>
      </c>
    </row>
    <row r="161" s="218" customFormat="1" ht="15.75" spans="1:13">
      <c r="A161" s="269">
        <f t="shared" si="13"/>
        <v>7</v>
      </c>
      <c r="B161" s="270">
        <v>2012503</v>
      </c>
      <c r="C161" s="271" t="s">
        <v>229</v>
      </c>
      <c r="D161" s="273">
        <v>0</v>
      </c>
      <c r="E161" s="273">
        <v>0</v>
      </c>
      <c r="F161" s="273">
        <v>0</v>
      </c>
      <c r="G161" s="273">
        <v>0</v>
      </c>
      <c r="H161" s="273">
        <v>0</v>
      </c>
      <c r="I161" s="47">
        <f t="shared" si="16"/>
        <v>0</v>
      </c>
      <c r="J161" s="70">
        <f t="shared" si="17"/>
        <v>0</v>
      </c>
      <c r="K161" s="242">
        <f t="shared" si="12"/>
        <v>0</v>
      </c>
      <c r="L161" s="279">
        <f t="shared" si="14"/>
        <v>0</v>
      </c>
      <c r="M161" s="278">
        <f t="shared" si="15"/>
        <v>0</v>
      </c>
    </row>
    <row r="162" s="218" customFormat="1" ht="15.75" spans="1:13">
      <c r="A162" s="269">
        <f t="shared" si="13"/>
        <v>7</v>
      </c>
      <c r="B162" s="270">
        <v>2012504</v>
      </c>
      <c r="C162" s="271" t="s">
        <v>327</v>
      </c>
      <c r="D162" s="273">
        <v>0</v>
      </c>
      <c r="E162" s="273">
        <v>0</v>
      </c>
      <c r="F162" s="273">
        <v>0</v>
      </c>
      <c r="G162" s="273">
        <v>0</v>
      </c>
      <c r="H162" s="273">
        <v>0</v>
      </c>
      <c r="I162" s="47">
        <f t="shared" si="16"/>
        <v>0</v>
      </c>
      <c r="J162" s="70">
        <f t="shared" si="17"/>
        <v>0</v>
      </c>
      <c r="K162" s="242">
        <f t="shared" si="12"/>
        <v>0</v>
      </c>
      <c r="L162" s="279">
        <f t="shared" si="14"/>
        <v>0</v>
      </c>
      <c r="M162" s="278">
        <f t="shared" si="15"/>
        <v>0</v>
      </c>
    </row>
    <row r="163" s="218" customFormat="1" ht="15.75" spans="1:13">
      <c r="A163" s="269">
        <f t="shared" si="13"/>
        <v>7</v>
      </c>
      <c r="B163" s="270">
        <v>2012505</v>
      </c>
      <c r="C163" s="271" t="s">
        <v>328</v>
      </c>
      <c r="D163" s="273">
        <v>0</v>
      </c>
      <c r="E163" s="273">
        <v>0</v>
      </c>
      <c r="F163" s="273">
        <v>0</v>
      </c>
      <c r="G163" s="273">
        <v>0</v>
      </c>
      <c r="H163" s="273">
        <v>0</v>
      </c>
      <c r="I163" s="47">
        <f t="shared" si="16"/>
        <v>0</v>
      </c>
      <c r="J163" s="70">
        <f t="shared" si="17"/>
        <v>0</v>
      </c>
      <c r="K163" s="242">
        <f t="shared" si="12"/>
        <v>0</v>
      </c>
      <c r="L163" s="279">
        <f t="shared" si="14"/>
        <v>0</v>
      </c>
      <c r="M163" s="278">
        <f t="shared" si="15"/>
        <v>0</v>
      </c>
    </row>
    <row r="164" s="218" customFormat="1" ht="15.75" spans="1:13">
      <c r="A164" s="269">
        <f t="shared" si="13"/>
        <v>7</v>
      </c>
      <c r="B164" s="270">
        <v>2012550</v>
      </c>
      <c r="C164" s="271" t="s">
        <v>281</v>
      </c>
      <c r="D164" s="273">
        <v>0</v>
      </c>
      <c r="E164" s="273">
        <v>0</v>
      </c>
      <c r="F164" s="273">
        <v>0</v>
      </c>
      <c r="G164" s="273">
        <v>0</v>
      </c>
      <c r="H164" s="273">
        <v>0</v>
      </c>
      <c r="I164" s="47">
        <f t="shared" si="16"/>
        <v>0</v>
      </c>
      <c r="J164" s="70">
        <f t="shared" si="17"/>
        <v>0</v>
      </c>
      <c r="K164" s="242">
        <f t="shared" si="12"/>
        <v>0</v>
      </c>
      <c r="L164" s="279">
        <f t="shared" si="14"/>
        <v>0</v>
      </c>
      <c r="M164" s="278">
        <f t="shared" si="15"/>
        <v>0</v>
      </c>
    </row>
    <row r="165" s="218" customFormat="1" ht="15.75" spans="1:13">
      <c r="A165" s="269">
        <f t="shared" si="13"/>
        <v>7</v>
      </c>
      <c r="B165" s="270">
        <v>2012599</v>
      </c>
      <c r="C165" s="271" t="s">
        <v>329</v>
      </c>
      <c r="D165" s="273">
        <v>0</v>
      </c>
      <c r="E165" s="273">
        <v>0</v>
      </c>
      <c r="F165" s="273">
        <v>0</v>
      </c>
      <c r="G165" s="273">
        <v>0</v>
      </c>
      <c r="H165" s="273">
        <v>0</v>
      </c>
      <c r="I165" s="47">
        <f t="shared" si="16"/>
        <v>0</v>
      </c>
      <c r="J165" s="70">
        <f t="shared" si="17"/>
        <v>0</v>
      </c>
      <c r="K165" s="242">
        <f t="shared" si="12"/>
        <v>0</v>
      </c>
      <c r="L165" s="279">
        <f t="shared" si="14"/>
        <v>0</v>
      </c>
      <c r="M165" s="278">
        <f t="shared" si="15"/>
        <v>0</v>
      </c>
    </row>
    <row r="166" s="218" customFormat="1" ht="18" customHeight="1" spans="1:13">
      <c r="A166" s="269">
        <f t="shared" si="13"/>
        <v>5</v>
      </c>
      <c r="B166" s="270">
        <v>20126</v>
      </c>
      <c r="C166" s="271" t="s">
        <v>330</v>
      </c>
      <c r="D166" s="273">
        <v>215</v>
      </c>
      <c r="E166" s="273">
        <v>118</v>
      </c>
      <c r="F166" s="273">
        <v>118</v>
      </c>
      <c r="G166" s="273">
        <v>0</v>
      </c>
      <c r="H166" s="273">
        <v>121</v>
      </c>
      <c r="I166" s="47">
        <f t="shared" si="16"/>
        <v>54.8837209302326</v>
      </c>
      <c r="J166" s="70">
        <f t="shared" si="17"/>
        <v>97.5206611570248</v>
      </c>
      <c r="K166" s="242">
        <f t="shared" si="12"/>
        <v>451</v>
      </c>
      <c r="L166" s="279">
        <f t="shared" si="14"/>
        <v>572</v>
      </c>
      <c r="M166" s="278">
        <f t="shared" si="15"/>
        <v>454</v>
      </c>
    </row>
    <row r="167" s="218" customFormat="1" ht="18" customHeight="1" spans="1:13">
      <c r="A167" s="269">
        <f t="shared" si="13"/>
        <v>7</v>
      </c>
      <c r="B167" s="270">
        <v>2012601</v>
      </c>
      <c r="C167" s="271" t="s">
        <v>227</v>
      </c>
      <c r="D167" s="273">
        <v>193</v>
      </c>
      <c r="E167" s="273">
        <v>118</v>
      </c>
      <c r="F167" s="273">
        <v>118</v>
      </c>
      <c r="G167" s="273">
        <v>0</v>
      </c>
      <c r="H167" s="273">
        <v>121</v>
      </c>
      <c r="I167" s="47">
        <f t="shared" si="16"/>
        <v>61.139896373057</v>
      </c>
      <c r="J167" s="70">
        <f t="shared" si="17"/>
        <v>97.5206611570248</v>
      </c>
      <c r="K167" s="242">
        <f t="shared" si="12"/>
        <v>429</v>
      </c>
      <c r="L167" s="279">
        <f t="shared" si="14"/>
        <v>550</v>
      </c>
      <c r="M167" s="278">
        <f t="shared" si="15"/>
        <v>432</v>
      </c>
    </row>
    <row r="168" s="218" customFormat="1" ht="15.75" spans="1:13">
      <c r="A168" s="269">
        <f t="shared" si="13"/>
        <v>7</v>
      </c>
      <c r="B168" s="270">
        <v>2012602</v>
      </c>
      <c r="C168" s="271" t="s">
        <v>252</v>
      </c>
      <c r="D168" s="273">
        <v>0</v>
      </c>
      <c r="E168" s="273">
        <v>0</v>
      </c>
      <c r="F168" s="273">
        <v>0</v>
      </c>
      <c r="G168" s="273">
        <v>0</v>
      </c>
      <c r="H168" s="273">
        <v>0</v>
      </c>
      <c r="I168" s="47">
        <f t="shared" si="16"/>
        <v>0</v>
      </c>
      <c r="J168" s="70">
        <f t="shared" si="17"/>
        <v>0</v>
      </c>
      <c r="K168" s="242">
        <f t="shared" si="12"/>
        <v>0</v>
      </c>
      <c r="L168" s="279">
        <f t="shared" si="14"/>
        <v>0</v>
      </c>
      <c r="M168" s="278">
        <f t="shared" si="15"/>
        <v>0</v>
      </c>
    </row>
    <row r="169" s="218" customFormat="1" ht="18" customHeight="1" spans="1:13">
      <c r="A169" s="269">
        <f t="shared" si="13"/>
        <v>7</v>
      </c>
      <c r="B169" s="270">
        <v>2012603</v>
      </c>
      <c r="C169" s="271" t="s">
        <v>244</v>
      </c>
      <c r="D169" s="273">
        <v>0</v>
      </c>
      <c r="E169" s="273">
        <v>0</v>
      </c>
      <c r="F169" s="273">
        <v>0</v>
      </c>
      <c r="G169" s="273">
        <v>0</v>
      </c>
      <c r="H169" s="273">
        <v>0</v>
      </c>
      <c r="I169" s="47">
        <f t="shared" si="16"/>
        <v>0</v>
      </c>
      <c r="J169" s="70">
        <f t="shared" si="17"/>
        <v>0</v>
      </c>
      <c r="K169" s="242">
        <f t="shared" si="12"/>
        <v>0</v>
      </c>
      <c r="L169" s="279">
        <f t="shared" si="14"/>
        <v>0</v>
      </c>
      <c r="M169" s="278">
        <f t="shared" si="15"/>
        <v>0</v>
      </c>
    </row>
    <row r="170" s="218" customFormat="1" ht="18" customHeight="1" spans="1:13">
      <c r="A170" s="269">
        <f t="shared" si="13"/>
        <v>7</v>
      </c>
      <c r="B170" s="270">
        <v>2012604</v>
      </c>
      <c r="C170" s="271" t="s">
        <v>331</v>
      </c>
      <c r="D170" s="273">
        <v>2</v>
      </c>
      <c r="E170" s="273">
        <v>0</v>
      </c>
      <c r="F170" s="273">
        <v>0</v>
      </c>
      <c r="G170" s="273">
        <v>0</v>
      </c>
      <c r="H170" s="273">
        <v>0</v>
      </c>
      <c r="I170" s="47">
        <f t="shared" si="16"/>
        <v>0</v>
      </c>
      <c r="J170" s="70">
        <f t="shared" si="17"/>
        <v>0</v>
      </c>
      <c r="K170" s="242">
        <f t="shared" si="12"/>
        <v>2</v>
      </c>
      <c r="L170" s="279">
        <f t="shared" si="14"/>
        <v>2</v>
      </c>
      <c r="M170" s="278">
        <f t="shared" si="15"/>
        <v>2</v>
      </c>
    </row>
    <row r="171" s="218" customFormat="1" ht="18" customHeight="1" spans="1:13">
      <c r="A171" s="269">
        <f t="shared" si="13"/>
        <v>7</v>
      </c>
      <c r="B171" s="270">
        <v>2012699</v>
      </c>
      <c r="C171" s="271" t="s">
        <v>332</v>
      </c>
      <c r="D171" s="273">
        <v>20</v>
      </c>
      <c r="E171" s="273">
        <v>0</v>
      </c>
      <c r="F171" s="273">
        <v>0</v>
      </c>
      <c r="G171" s="273">
        <v>0</v>
      </c>
      <c r="H171" s="273">
        <v>0</v>
      </c>
      <c r="I171" s="47">
        <f t="shared" si="16"/>
        <v>0</v>
      </c>
      <c r="J171" s="70">
        <f t="shared" si="17"/>
        <v>0</v>
      </c>
      <c r="K171" s="242">
        <f t="shared" si="12"/>
        <v>20</v>
      </c>
      <c r="L171" s="279">
        <f t="shared" si="14"/>
        <v>20</v>
      </c>
      <c r="M171" s="278">
        <f t="shared" si="15"/>
        <v>20</v>
      </c>
    </row>
    <row r="172" s="218" customFormat="1" ht="18" customHeight="1" spans="1:13">
      <c r="A172" s="269">
        <f t="shared" si="13"/>
        <v>5</v>
      </c>
      <c r="B172" s="270">
        <v>20128</v>
      </c>
      <c r="C172" s="271" t="s">
        <v>333</v>
      </c>
      <c r="D172" s="273">
        <v>344</v>
      </c>
      <c r="E172" s="273">
        <v>107</v>
      </c>
      <c r="F172" s="273">
        <v>101</v>
      </c>
      <c r="G172" s="273">
        <v>6</v>
      </c>
      <c r="H172" s="273">
        <v>108</v>
      </c>
      <c r="I172" s="47">
        <f t="shared" si="16"/>
        <v>31.1046511627907</v>
      </c>
      <c r="J172" s="70">
        <f t="shared" si="17"/>
        <v>99.0740740740741</v>
      </c>
      <c r="K172" s="242">
        <f t="shared" si="12"/>
        <v>558</v>
      </c>
      <c r="L172" s="279">
        <f t="shared" si="14"/>
        <v>666</v>
      </c>
      <c r="M172" s="278">
        <f t="shared" si="15"/>
        <v>559</v>
      </c>
    </row>
    <row r="173" s="218" customFormat="1" ht="18" customHeight="1" spans="1:13">
      <c r="A173" s="269">
        <f t="shared" si="13"/>
        <v>7</v>
      </c>
      <c r="B173" s="270">
        <v>2012801</v>
      </c>
      <c r="C173" s="271" t="s">
        <v>227</v>
      </c>
      <c r="D173" s="273">
        <v>313</v>
      </c>
      <c r="E173" s="273">
        <v>90</v>
      </c>
      <c r="F173" s="273">
        <v>84</v>
      </c>
      <c r="G173" s="273">
        <v>6</v>
      </c>
      <c r="H173" s="273">
        <v>94</v>
      </c>
      <c r="I173" s="47">
        <f t="shared" si="16"/>
        <v>28.7539936102236</v>
      </c>
      <c r="J173" s="70">
        <f t="shared" si="17"/>
        <v>95.7446808510638</v>
      </c>
      <c r="K173" s="242">
        <f t="shared" si="12"/>
        <v>493</v>
      </c>
      <c r="L173" s="279">
        <f t="shared" si="14"/>
        <v>587</v>
      </c>
      <c r="M173" s="278">
        <f t="shared" si="15"/>
        <v>497</v>
      </c>
    </row>
    <row r="174" s="218" customFormat="1" ht="18" customHeight="1" spans="1:13">
      <c r="A174" s="269">
        <f t="shared" si="13"/>
        <v>7</v>
      </c>
      <c r="B174" s="270">
        <v>2012802</v>
      </c>
      <c r="C174" s="271" t="s">
        <v>228</v>
      </c>
      <c r="D174" s="273">
        <v>6</v>
      </c>
      <c r="E174" s="273">
        <v>0</v>
      </c>
      <c r="F174" s="273">
        <v>0</v>
      </c>
      <c r="G174" s="273">
        <v>0</v>
      </c>
      <c r="H174" s="273">
        <v>0</v>
      </c>
      <c r="I174" s="47">
        <f t="shared" si="16"/>
        <v>0</v>
      </c>
      <c r="J174" s="70">
        <f t="shared" si="17"/>
        <v>0</v>
      </c>
      <c r="K174" s="242">
        <f t="shared" si="12"/>
        <v>6</v>
      </c>
      <c r="L174" s="279">
        <f t="shared" si="14"/>
        <v>6</v>
      </c>
      <c r="M174" s="278">
        <f t="shared" si="15"/>
        <v>6</v>
      </c>
    </row>
    <row r="175" s="218" customFormat="1" ht="15.75" spans="1:13">
      <c r="A175" s="269">
        <f t="shared" si="13"/>
        <v>7</v>
      </c>
      <c r="B175" s="270">
        <v>2012803</v>
      </c>
      <c r="C175" s="271" t="s">
        <v>229</v>
      </c>
      <c r="D175" s="273">
        <v>0</v>
      </c>
      <c r="E175" s="273">
        <v>0</v>
      </c>
      <c r="F175" s="273">
        <v>0</v>
      </c>
      <c r="G175" s="273">
        <v>0</v>
      </c>
      <c r="H175" s="273">
        <v>0</v>
      </c>
      <c r="I175" s="47">
        <f t="shared" si="16"/>
        <v>0</v>
      </c>
      <c r="J175" s="70">
        <f t="shared" si="17"/>
        <v>0</v>
      </c>
      <c r="K175" s="242">
        <f t="shared" si="12"/>
        <v>0</v>
      </c>
      <c r="L175" s="279">
        <f t="shared" si="14"/>
        <v>0</v>
      </c>
      <c r="M175" s="278">
        <f t="shared" si="15"/>
        <v>0</v>
      </c>
    </row>
    <row r="176" s="218" customFormat="1" ht="15.75" spans="1:13">
      <c r="A176" s="269">
        <f t="shared" si="13"/>
        <v>7</v>
      </c>
      <c r="B176" s="270">
        <v>2012804</v>
      </c>
      <c r="C176" s="271" t="s">
        <v>334</v>
      </c>
      <c r="D176" s="273">
        <v>0</v>
      </c>
      <c r="E176" s="273">
        <v>0</v>
      </c>
      <c r="F176" s="273">
        <v>0</v>
      </c>
      <c r="G176" s="273">
        <v>0</v>
      </c>
      <c r="H176" s="273">
        <v>0</v>
      </c>
      <c r="I176" s="47">
        <f t="shared" si="16"/>
        <v>0</v>
      </c>
      <c r="J176" s="70">
        <f t="shared" si="17"/>
        <v>0</v>
      </c>
      <c r="K176" s="242">
        <f t="shared" si="12"/>
        <v>0</v>
      </c>
      <c r="L176" s="279">
        <f t="shared" si="14"/>
        <v>0</v>
      </c>
      <c r="M176" s="278">
        <f t="shared" si="15"/>
        <v>0</v>
      </c>
    </row>
    <row r="177" s="218" customFormat="1" ht="18" customHeight="1" spans="1:13">
      <c r="A177" s="269">
        <f t="shared" si="13"/>
        <v>7</v>
      </c>
      <c r="B177" s="270">
        <v>2012850</v>
      </c>
      <c r="C177" s="271" t="s">
        <v>236</v>
      </c>
      <c r="D177" s="273">
        <v>25</v>
      </c>
      <c r="E177" s="273">
        <v>17</v>
      </c>
      <c r="F177" s="273">
        <v>17</v>
      </c>
      <c r="G177" s="273">
        <v>0</v>
      </c>
      <c r="H177" s="273">
        <v>14</v>
      </c>
      <c r="I177" s="47">
        <f t="shared" si="16"/>
        <v>68</v>
      </c>
      <c r="J177" s="70">
        <f t="shared" si="17"/>
        <v>121.428571428571</v>
      </c>
      <c r="K177" s="242">
        <f t="shared" si="12"/>
        <v>59</v>
      </c>
      <c r="L177" s="279">
        <f t="shared" si="14"/>
        <v>73</v>
      </c>
      <c r="M177" s="278">
        <f t="shared" si="15"/>
        <v>56</v>
      </c>
    </row>
    <row r="178" s="218" customFormat="1" ht="15.75" spans="1:13">
      <c r="A178" s="269">
        <f t="shared" si="13"/>
        <v>7</v>
      </c>
      <c r="B178" s="270">
        <v>2012899</v>
      </c>
      <c r="C178" s="271" t="s">
        <v>335</v>
      </c>
      <c r="D178" s="273">
        <v>0</v>
      </c>
      <c r="E178" s="273">
        <v>0</v>
      </c>
      <c r="F178" s="273">
        <v>0</v>
      </c>
      <c r="G178" s="273">
        <v>0</v>
      </c>
      <c r="H178" s="273">
        <v>0</v>
      </c>
      <c r="I178" s="47">
        <f t="shared" si="16"/>
        <v>0</v>
      </c>
      <c r="J178" s="70">
        <f t="shared" si="17"/>
        <v>0</v>
      </c>
      <c r="K178" s="242">
        <f t="shared" si="12"/>
        <v>0</v>
      </c>
      <c r="L178" s="279">
        <f t="shared" si="14"/>
        <v>0</v>
      </c>
      <c r="M178" s="278">
        <f t="shared" si="15"/>
        <v>0</v>
      </c>
    </row>
    <row r="179" s="218" customFormat="1" ht="18" customHeight="1" spans="1:13">
      <c r="A179" s="269">
        <f t="shared" si="13"/>
        <v>5</v>
      </c>
      <c r="B179" s="270">
        <v>20129</v>
      </c>
      <c r="C179" s="271" t="s">
        <v>336</v>
      </c>
      <c r="D179" s="273">
        <v>2110</v>
      </c>
      <c r="E179" s="273">
        <v>896</v>
      </c>
      <c r="F179" s="273">
        <v>558</v>
      </c>
      <c r="G179" s="273">
        <v>338</v>
      </c>
      <c r="H179" s="273">
        <v>916</v>
      </c>
      <c r="I179" s="47">
        <f t="shared" si="16"/>
        <v>42.4644549763033</v>
      </c>
      <c r="J179" s="70">
        <f t="shared" si="17"/>
        <v>97.8165938864629</v>
      </c>
      <c r="K179" s="242">
        <f t="shared" si="12"/>
        <v>3902</v>
      </c>
      <c r="L179" s="279">
        <f t="shared" si="14"/>
        <v>4818</v>
      </c>
      <c r="M179" s="278">
        <f t="shared" si="15"/>
        <v>3922</v>
      </c>
    </row>
    <row r="180" s="218" customFormat="1" ht="18" customHeight="1" spans="1:13">
      <c r="A180" s="269">
        <f t="shared" si="13"/>
        <v>7</v>
      </c>
      <c r="B180" s="270">
        <v>2012901</v>
      </c>
      <c r="C180" s="271" t="s">
        <v>227</v>
      </c>
      <c r="D180" s="273">
        <v>1561</v>
      </c>
      <c r="E180" s="273">
        <v>648</v>
      </c>
      <c r="F180" s="273">
        <v>310</v>
      </c>
      <c r="G180" s="273">
        <v>338</v>
      </c>
      <c r="H180" s="273">
        <v>574</v>
      </c>
      <c r="I180" s="47">
        <f t="shared" si="16"/>
        <v>41.5118513773222</v>
      </c>
      <c r="J180" s="70">
        <f t="shared" si="17"/>
        <v>112.891986062718</v>
      </c>
      <c r="K180" s="242">
        <f t="shared" si="12"/>
        <v>2857</v>
      </c>
      <c r="L180" s="279">
        <f t="shared" si="14"/>
        <v>3431</v>
      </c>
      <c r="M180" s="278">
        <f t="shared" si="15"/>
        <v>2783</v>
      </c>
    </row>
    <row r="181" s="218" customFormat="1" ht="18" customHeight="1" spans="1:13">
      <c r="A181" s="269">
        <f t="shared" si="13"/>
        <v>7</v>
      </c>
      <c r="B181" s="270">
        <v>2012902</v>
      </c>
      <c r="C181" s="271" t="s">
        <v>228</v>
      </c>
      <c r="D181" s="273">
        <v>179</v>
      </c>
      <c r="E181" s="273">
        <v>0</v>
      </c>
      <c r="F181" s="273">
        <v>0</v>
      </c>
      <c r="G181" s="273">
        <v>0</v>
      </c>
      <c r="H181" s="273">
        <v>0</v>
      </c>
      <c r="I181" s="47">
        <f t="shared" si="16"/>
        <v>0</v>
      </c>
      <c r="J181" s="70">
        <f t="shared" si="17"/>
        <v>0</v>
      </c>
      <c r="K181" s="242">
        <f t="shared" si="12"/>
        <v>179</v>
      </c>
      <c r="L181" s="279">
        <f t="shared" si="14"/>
        <v>179</v>
      </c>
      <c r="M181" s="278">
        <f t="shared" si="15"/>
        <v>179</v>
      </c>
    </row>
    <row r="182" s="218" customFormat="1" ht="15.75" spans="1:13">
      <c r="A182" s="269">
        <f t="shared" si="13"/>
        <v>7</v>
      </c>
      <c r="B182" s="270">
        <v>2012903</v>
      </c>
      <c r="C182" s="271" t="s">
        <v>229</v>
      </c>
      <c r="D182" s="273">
        <v>0</v>
      </c>
      <c r="E182" s="273">
        <v>0</v>
      </c>
      <c r="F182" s="273">
        <v>0</v>
      </c>
      <c r="G182" s="273">
        <v>0</v>
      </c>
      <c r="H182" s="273">
        <v>0</v>
      </c>
      <c r="I182" s="47">
        <f t="shared" si="16"/>
        <v>0</v>
      </c>
      <c r="J182" s="70">
        <f t="shared" si="17"/>
        <v>0</v>
      </c>
      <c r="K182" s="242">
        <f t="shared" si="12"/>
        <v>0</v>
      </c>
      <c r="L182" s="279">
        <f t="shared" si="14"/>
        <v>0</v>
      </c>
      <c r="M182" s="278">
        <f t="shared" si="15"/>
        <v>0</v>
      </c>
    </row>
    <row r="183" s="218" customFormat="1" ht="15.75" spans="1:13">
      <c r="A183" s="269">
        <f t="shared" si="13"/>
        <v>7</v>
      </c>
      <c r="B183" s="270">
        <v>2012906</v>
      </c>
      <c r="C183" s="271" t="s">
        <v>337</v>
      </c>
      <c r="D183" s="273">
        <v>0</v>
      </c>
      <c r="E183" s="273">
        <v>0</v>
      </c>
      <c r="F183" s="273">
        <v>0</v>
      </c>
      <c r="G183" s="273">
        <v>0</v>
      </c>
      <c r="H183" s="273">
        <v>0</v>
      </c>
      <c r="I183" s="47">
        <f t="shared" si="16"/>
        <v>0</v>
      </c>
      <c r="J183" s="70">
        <f t="shared" si="17"/>
        <v>0</v>
      </c>
      <c r="K183" s="242">
        <f t="shared" si="12"/>
        <v>0</v>
      </c>
      <c r="L183" s="279">
        <f t="shared" si="14"/>
        <v>0</v>
      </c>
      <c r="M183" s="278">
        <f t="shared" si="15"/>
        <v>0</v>
      </c>
    </row>
    <row r="184" s="218" customFormat="1" ht="18" customHeight="1" spans="1:13">
      <c r="A184" s="269">
        <f t="shared" si="13"/>
        <v>7</v>
      </c>
      <c r="B184" s="270">
        <v>2012950</v>
      </c>
      <c r="C184" s="271" t="s">
        <v>236</v>
      </c>
      <c r="D184" s="273">
        <v>92</v>
      </c>
      <c r="E184" s="273">
        <v>68</v>
      </c>
      <c r="F184" s="273">
        <v>68</v>
      </c>
      <c r="G184" s="273">
        <v>0</v>
      </c>
      <c r="H184" s="273">
        <v>77</v>
      </c>
      <c r="I184" s="47">
        <f t="shared" si="16"/>
        <v>73.9130434782609</v>
      </c>
      <c r="J184" s="70">
        <f t="shared" si="17"/>
        <v>88.3116883116883</v>
      </c>
      <c r="K184" s="242">
        <f t="shared" si="12"/>
        <v>228</v>
      </c>
      <c r="L184" s="279">
        <f t="shared" si="14"/>
        <v>305</v>
      </c>
      <c r="M184" s="278">
        <f t="shared" si="15"/>
        <v>237</v>
      </c>
    </row>
    <row r="185" s="218" customFormat="1" ht="18" customHeight="1" spans="1:13">
      <c r="A185" s="269">
        <f t="shared" si="13"/>
        <v>7</v>
      </c>
      <c r="B185" s="270">
        <v>2012999</v>
      </c>
      <c r="C185" s="271" t="s">
        <v>338</v>
      </c>
      <c r="D185" s="273">
        <v>278</v>
      </c>
      <c r="E185" s="273">
        <v>180</v>
      </c>
      <c r="F185" s="273">
        <v>180</v>
      </c>
      <c r="G185" s="273">
        <v>0</v>
      </c>
      <c r="H185" s="273">
        <v>265</v>
      </c>
      <c r="I185" s="47">
        <f t="shared" si="16"/>
        <v>64.7482014388489</v>
      </c>
      <c r="J185" s="70">
        <f t="shared" si="17"/>
        <v>67.9245283018868</v>
      </c>
      <c r="K185" s="242">
        <f t="shared" si="12"/>
        <v>638</v>
      </c>
      <c r="L185" s="279">
        <f t="shared" si="14"/>
        <v>903</v>
      </c>
      <c r="M185" s="278">
        <f t="shared" si="15"/>
        <v>723</v>
      </c>
    </row>
    <row r="186" s="218" customFormat="1" ht="18" customHeight="1" spans="1:13">
      <c r="A186" s="269">
        <f t="shared" si="13"/>
        <v>5</v>
      </c>
      <c r="B186" s="270">
        <v>20131</v>
      </c>
      <c r="C186" s="271" t="s">
        <v>339</v>
      </c>
      <c r="D186" s="273">
        <v>4429</v>
      </c>
      <c r="E186" s="273">
        <v>1670</v>
      </c>
      <c r="F186" s="273">
        <v>582</v>
      </c>
      <c r="G186" s="273">
        <v>1088</v>
      </c>
      <c r="H186" s="273">
        <v>1743</v>
      </c>
      <c r="I186" s="47">
        <f t="shared" si="16"/>
        <v>37.7060284488598</v>
      </c>
      <c r="J186" s="70">
        <f t="shared" si="17"/>
        <v>95.811818703385</v>
      </c>
      <c r="K186" s="242">
        <f t="shared" si="12"/>
        <v>7769</v>
      </c>
      <c r="L186" s="279">
        <f t="shared" si="14"/>
        <v>9512</v>
      </c>
      <c r="M186" s="278">
        <f t="shared" si="15"/>
        <v>7842</v>
      </c>
    </row>
    <row r="187" s="218" customFormat="1" ht="18" customHeight="1" spans="1:13">
      <c r="A187" s="269">
        <f t="shared" si="13"/>
        <v>7</v>
      </c>
      <c r="B187" s="270">
        <v>2013101</v>
      </c>
      <c r="C187" s="271" t="s">
        <v>227</v>
      </c>
      <c r="D187" s="273">
        <v>2445</v>
      </c>
      <c r="E187" s="273">
        <v>1541</v>
      </c>
      <c r="F187" s="273">
        <v>453</v>
      </c>
      <c r="G187" s="273">
        <v>1088</v>
      </c>
      <c r="H187" s="273">
        <v>1556</v>
      </c>
      <c r="I187" s="47">
        <f t="shared" si="16"/>
        <v>63.0265848670757</v>
      </c>
      <c r="J187" s="70">
        <f t="shared" si="17"/>
        <v>99.0359897172236</v>
      </c>
      <c r="K187" s="242">
        <f t="shared" si="12"/>
        <v>5527</v>
      </c>
      <c r="L187" s="279">
        <f t="shared" si="14"/>
        <v>7083</v>
      </c>
      <c r="M187" s="278">
        <f t="shared" si="15"/>
        <v>5542</v>
      </c>
    </row>
    <row r="188" s="218" customFormat="1" ht="18" customHeight="1" spans="1:13">
      <c r="A188" s="269">
        <f t="shared" si="13"/>
        <v>7</v>
      </c>
      <c r="B188" s="270">
        <v>2013102</v>
      </c>
      <c r="C188" s="271" t="s">
        <v>228</v>
      </c>
      <c r="D188" s="273">
        <v>0</v>
      </c>
      <c r="E188" s="273">
        <v>0</v>
      </c>
      <c r="F188" s="273">
        <v>0</v>
      </c>
      <c r="G188" s="273">
        <v>0</v>
      </c>
      <c r="H188" s="273">
        <v>0</v>
      </c>
      <c r="I188" s="47">
        <f t="shared" si="16"/>
        <v>0</v>
      </c>
      <c r="J188" s="70">
        <f t="shared" si="17"/>
        <v>0</v>
      </c>
      <c r="K188" s="242">
        <f t="shared" si="12"/>
        <v>0</v>
      </c>
      <c r="L188" s="279">
        <f t="shared" si="14"/>
        <v>0</v>
      </c>
      <c r="M188" s="278">
        <f t="shared" si="15"/>
        <v>0</v>
      </c>
    </row>
    <row r="189" s="218" customFormat="1" ht="15.75" spans="1:13">
      <c r="A189" s="269">
        <f t="shared" si="13"/>
        <v>7</v>
      </c>
      <c r="B189" s="270">
        <v>2013103</v>
      </c>
      <c r="C189" s="271" t="s">
        <v>229</v>
      </c>
      <c r="D189" s="273">
        <v>0</v>
      </c>
      <c r="E189" s="273">
        <v>0</v>
      </c>
      <c r="F189" s="273">
        <v>0</v>
      </c>
      <c r="G189" s="273">
        <v>0</v>
      </c>
      <c r="H189" s="273">
        <v>0</v>
      </c>
      <c r="I189" s="47">
        <f t="shared" si="16"/>
        <v>0</v>
      </c>
      <c r="J189" s="70">
        <f t="shared" si="17"/>
        <v>0</v>
      </c>
      <c r="K189" s="242">
        <f t="shared" si="12"/>
        <v>0</v>
      </c>
      <c r="L189" s="279">
        <f t="shared" si="14"/>
        <v>0</v>
      </c>
      <c r="M189" s="278">
        <f t="shared" si="15"/>
        <v>0</v>
      </c>
    </row>
    <row r="190" s="218" customFormat="1" ht="18" customHeight="1" spans="1:13">
      <c r="A190" s="269">
        <f t="shared" si="13"/>
        <v>7</v>
      </c>
      <c r="B190" s="270">
        <v>2013105</v>
      </c>
      <c r="C190" s="271" t="s">
        <v>340</v>
      </c>
      <c r="D190" s="273">
        <v>0</v>
      </c>
      <c r="E190" s="273">
        <v>0</v>
      </c>
      <c r="F190" s="273">
        <v>0</v>
      </c>
      <c r="G190" s="273">
        <v>0</v>
      </c>
      <c r="H190" s="273">
        <v>39</v>
      </c>
      <c r="I190" s="47">
        <f t="shared" si="16"/>
        <v>0</v>
      </c>
      <c r="J190" s="70">
        <f t="shared" si="17"/>
        <v>0</v>
      </c>
      <c r="K190" s="242">
        <f t="shared" si="12"/>
        <v>0</v>
      </c>
      <c r="L190" s="279">
        <f t="shared" si="14"/>
        <v>39</v>
      </c>
      <c r="M190" s="278">
        <f t="shared" si="15"/>
        <v>39</v>
      </c>
    </row>
    <row r="191" s="218" customFormat="1" ht="18" customHeight="1" spans="1:13">
      <c r="A191" s="269">
        <f t="shared" si="13"/>
        <v>7</v>
      </c>
      <c r="B191" s="270">
        <v>2013150</v>
      </c>
      <c r="C191" s="271" t="s">
        <v>236</v>
      </c>
      <c r="D191" s="273">
        <v>202</v>
      </c>
      <c r="E191" s="273">
        <v>129</v>
      </c>
      <c r="F191" s="273">
        <v>129</v>
      </c>
      <c r="G191" s="273">
        <v>0</v>
      </c>
      <c r="H191" s="273">
        <v>148</v>
      </c>
      <c r="I191" s="47">
        <f t="shared" si="16"/>
        <v>63.8613861386139</v>
      </c>
      <c r="J191" s="70">
        <f t="shared" si="17"/>
        <v>87.1621621621622</v>
      </c>
      <c r="K191" s="242">
        <f t="shared" si="12"/>
        <v>460</v>
      </c>
      <c r="L191" s="279">
        <f t="shared" si="14"/>
        <v>608</v>
      </c>
      <c r="M191" s="278">
        <f t="shared" si="15"/>
        <v>479</v>
      </c>
    </row>
    <row r="192" s="218" customFormat="1" ht="18" customHeight="1" spans="1:13">
      <c r="A192" s="269">
        <f t="shared" si="13"/>
        <v>7</v>
      </c>
      <c r="B192" s="270">
        <v>2013199</v>
      </c>
      <c r="C192" s="271" t="s">
        <v>341</v>
      </c>
      <c r="D192" s="273">
        <v>1782</v>
      </c>
      <c r="E192" s="273">
        <v>0</v>
      </c>
      <c r="F192" s="273">
        <v>0</v>
      </c>
      <c r="G192" s="273">
        <v>0</v>
      </c>
      <c r="H192" s="273">
        <v>0</v>
      </c>
      <c r="I192" s="47">
        <f t="shared" si="16"/>
        <v>0</v>
      </c>
      <c r="J192" s="70">
        <f t="shared" si="17"/>
        <v>0</v>
      </c>
      <c r="K192" s="242">
        <f t="shared" si="12"/>
        <v>1782</v>
      </c>
      <c r="L192" s="279">
        <f t="shared" si="14"/>
        <v>1782</v>
      </c>
      <c r="M192" s="278">
        <f t="shared" si="15"/>
        <v>1782</v>
      </c>
    </row>
    <row r="193" s="218" customFormat="1" ht="18" customHeight="1" spans="1:13">
      <c r="A193" s="269">
        <f t="shared" si="13"/>
        <v>5</v>
      </c>
      <c r="B193" s="270">
        <v>20132</v>
      </c>
      <c r="C193" s="271" t="s">
        <v>342</v>
      </c>
      <c r="D193" s="273">
        <v>1527</v>
      </c>
      <c r="E193" s="273">
        <v>1056</v>
      </c>
      <c r="F193" s="273">
        <v>683</v>
      </c>
      <c r="G193" s="273">
        <v>373</v>
      </c>
      <c r="H193" s="273">
        <v>886</v>
      </c>
      <c r="I193" s="47">
        <f t="shared" si="16"/>
        <v>69.1552062868369</v>
      </c>
      <c r="J193" s="70">
        <f t="shared" si="17"/>
        <v>119.187358916479</v>
      </c>
      <c r="K193" s="242">
        <f t="shared" si="12"/>
        <v>3639</v>
      </c>
      <c r="L193" s="279">
        <f t="shared" si="14"/>
        <v>4525</v>
      </c>
      <c r="M193" s="278">
        <f t="shared" si="15"/>
        <v>3469</v>
      </c>
    </row>
    <row r="194" s="218" customFormat="1" ht="18" customHeight="1" spans="1:13">
      <c r="A194" s="269">
        <f t="shared" si="13"/>
        <v>7</v>
      </c>
      <c r="B194" s="270">
        <v>2013201</v>
      </c>
      <c r="C194" s="271" t="s">
        <v>227</v>
      </c>
      <c r="D194" s="273">
        <v>1390</v>
      </c>
      <c r="E194" s="273">
        <v>868</v>
      </c>
      <c r="F194" s="273">
        <v>504</v>
      </c>
      <c r="G194" s="273">
        <v>364</v>
      </c>
      <c r="H194" s="273">
        <v>849</v>
      </c>
      <c r="I194" s="47">
        <f t="shared" si="16"/>
        <v>62.4460431654676</v>
      </c>
      <c r="J194" s="70">
        <f t="shared" si="17"/>
        <v>102.237926972909</v>
      </c>
      <c r="K194" s="242">
        <f t="shared" si="12"/>
        <v>3126</v>
      </c>
      <c r="L194" s="279">
        <f t="shared" si="14"/>
        <v>3975</v>
      </c>
      <c r="M194" s="278">
        <f t="shared" si="15"/>
        <v>3107</v>
      </c>
    </row>
    <row r="195" s="218" customFormat="1" ht="18" customHeight="1" spans="1:13">
      <c r="A195" s="269">
        <f t="shared" si="13"/>
        <v>7</v>
      </c>
      <c r="B195" s="270">
        <v>2013202</v>
      </c>
      <c r="C195" s="271" t="s">
        <v>228</v>
      </c>
      <c r="D195" s="273">
        <v>10</v>
      </c>
      <c r="E195" s="273">
        <v>11</v>
      </c>
      <c r="F195" s="273">
        <v>2</v>
      </c>
      <c r="G195" s="273">
        <v>9</v>
      </c>
      <c r="H195" s="273">
        <v>0</v>
      </c>
      <c r="I195" s="47">
        <f t="shared" si="16"/>
        <v>110</v>
      </c>
      <c r="J195" s="70">
        <f t="shared" si="17"/>
        <v>0</v>
      </c>
      <c r="K195" s="242">
        <f t="shared" si="12"/>
        <v>32</v>
      </c>
      <c r="L195" s="279">
        <f t="shared" si="14"/>
        <v>32</v>
      </c>
      <c r="M195" s="278">
        <f t="shared" si="15"/>
        <v>21</v>
      </c>
    </row>
    <row r="196" s="218" customFormat="1" ht="15.75" spans="1:13">
      <c r="A196" s="269">
        <f t="shared" si="13"/>
        <v>7</v>
      </c>
      <c r="B196" s="270">
        <v>2013203</v>
      </c>
      <c r="C196" s="271" t="s">
        <v>229</v>
      </c>
      <c r="D196" s="273">
        <v>0</v>
      </c>
      <c r="E196" s="273">
        <v>0</v>
      </c>
      <c r="F196" s="273">
        <v>0</v>
      </c>
      <c r="G196" s="273">
        <v>0</v>
      </c>
      <c r="H196" s="273">
        <v>0</v>
      </c>
      <c r="I196" s="47">
        <f t="shared" si="16"/>
        <v>0</v>
      </c>
      <c r="J196" s="70">
        <f t="shared" si="17"/>
        <v>0</v>
      </c>
      <c r="K196" s="242">
        <f t="shared" si="12"/>
        <v>0</v>
      </c>
      <c r="L196" s="279">
        <f t="shared" si="14"/>
        <v>0</v>
      </c>
      <c r="M196" s="278">
        <f t="shared" si="15"/>
        <v>0</v>
      </c>
    </row>
    <row r="197" s="218" customFormat="1" ht="15.75" spans="1:13">
      <c r="A197" s="269">
        <f t="shared" si="13"/>
        <v>7</v>
      </c>
      <c r="B197" s="270">
        <v>2013204</v>
      </c>
      <c r="C197" s="271" t="s">
        <v>343</v>
      </c>
      <c r="D197" s="273">
        <v>35</v>
      </c>
      <c r="E197" s="273">
        <v>0</v>
      </c>
      <c r="F197" s="273">
        <v>0</v>
      </c>
      <c r="G197" s="273">
        <v>0</v>
      </c>
      <c r="H197" s="273">
        <v>0</v>
      </c>
      <c r="I197" s="47">
        <f t="shared" si="16"/>
        <v>0</v>
      </c>
      <c r="J197" s="70">
        <f t="shared" si="17"/>
        <v>0</v>
      </c>
      <c r="K197" s="242">
        <f t="shared" si="12"/>
        <v>35</v>
      </c>
      <c r="L197" s="279">
        <f t="shared" si="14"/>
        <v>35</v>
      </c>
      <c r="M197" s="278">
        <f t="shared" si="15"/>
        <v>35</v>
      </c>
    </row>
    <row r="198" s="218" customFormat="1" ht="18" customHeight="1" spans="1:13">
      <c r="A198" s="269">
        <f t="shared" si="13"/>
        <v>7</v>
      </c>
      <c r="B198" s="270">
        <v>2013250</v>
      </c>
      <c r="C198" s="271" t="s">
        <v>236</v>
      </c>
      <c r="D198" s="273">
        <v>72</v>
      </c>
      <c r="E198" s="273">
        <v>51</v>
      </c>
      <c r="F198" s="273">
        <v>51</v>
      </c>
      <c r="G198" s="273">
        <v>0</v>
      </c>
      <c r="H198" s="273">
        <v>37</v>
      </c>
      <c r="I198" s="47">
        <f t="shared" si="16"/>
        <v>70.8333333333333</v>
      </c>
      <c r="J198" s="70">
        <f t="shared" si="17"/>
        <v>137.837837837838</v>
      </c>
      <c r="K198" s="242">
        <f t="shared" ref="K198:K263" si="18">D198+E198+F198+G198</f>
        <v>174</v>
      </c>
      <c r="L198" s="279">
        <f t="shared" si="14"/>
        <v>211</v>
      </c>
      <c r="M198" s="278">
        <f t="shared" si="15"/>
        <v>160</v>
      </c>
    </row>
    <row r="199" s="218" customFormat="1" ht="18" customHeight="1" spans="1:13">
      <c r="A199" s="269">
        <f t="shared" ref="A199:A264" si="19">LEN(B199)</f>
        <v>7</v>
      </c>
      <c r="B199" s="270">
        <v>2013299</v>
      </c>
      <c r="C199" s="271" t="s">
        <v>344</v>
      </c>
      <c r="D199" s="273">
        <v>20</v>
      </c>
      <c r="E199" s="273">
        <v>126</v>
      </c>
      <c r="F199" s="273">
        <v>126</v>
      </c>
      <c r="G199" s="273">
        <v>0</v>
      </c>
      <c r="H199" s="273">
        <v>0</v>
      </c>
      <c r="I199" s="47">
        <f t="shared" si="16"/>
        <v>630</v>
      </c>
      <c r="J199" s="70">
        <f t="shared" si="17"/>
        <v>0</v>
      </c>
      <c r="K199" s="242">
        <f t="shared" si="18"/>
        <v>272</v>
      </c>
      <c r="L199" s="279">
        <f t="shared" ref="L199:L264" si="20">D199+E199+F199+G199+H199</f>
        <v>272</v>
      </c>
      <c r="M199" s="278">
        <f t="shared" ref="M199:M264" si="21">D199+E199+H199</f>
        <v>146</v>
      </c>
    </row>
    <row r="200" s="218" customFormat="1" ht="18" customHeight="1" spans="1:13">
      <c r="A200" s="269">
        <f t="shared" si="19"/>
        <v>5</v>
      </c>
      <c r="B200" s="270">
        <v>20133</v>
      </c>
      <c r="C200" s="271" t="s">
        <v>345</v>
      </c>
      <c r="D200" s="273">
        <v>1151</v>
      </c>
      <c r="E200" s="273">
        <v>719</v>
      </c>
      <c r="F200" s="273">
        <v>411</v>
      </c>
      <c r="G200" s="273">
        <v>308</v>
      </c>
      <c r="H200" s="273">
        <v>670</v>
      </c>
      <c r="I200" s="47">
        <f t="shared" ref="I200:I263" si="22">IFERROR(E200/D200,0)*100</f>
        <v>62.4674196350999</v>
      </c>
      <c r="J200" s="70">
        <f t="shared" ref="J200:J263" si="23">IFERROR(E200/H200,0)*100</f>
        <v>107.313432835821</v>
      </c>
      <c r="K200" s="242">
        <f t="shared" si="18"/>
        <v>2589</v>
      </c>
      <c r="L200" s="279">
        <f t="shared" si="20"/>
        <v>3259</v>
      </c>
      <c r="M200" s="278">
        <f t="shared" si="21"/>
        <v>2540</v>
      </c>
    </row>
    <row r="201" s="218" customFormat="1" ht="18" customHeight="1" spans="1:13">
      <c r="A201" s="269">
        <f t="shared" si="19"/>
        <v>7</v>
      </c>
      <c r="B201" s="270">
        <v>2013301</v>
      </c>
      <c r="C201" s="271" t="s">
        <v>227</v>
      </c>
      <c r="D201" s="273">
        <v>751</v>
      </c>
      <c r="E201" s="273">
        <v>462</v>
      </c>
      <c r="F201" s="273">
        <v>154</v>
      </c>
      <c r="G201" s="273">
        <v>308</v>
      </c>
      <c r="H201" s="273">
        <v>471</v>
      </c>
      <c r="I201" s="47">
        <f t="shared" si="22"/>
        <v>61.5179760319574</v>
      </c>
      <c r="J201" s="70">
        <f t="shared" si="23"/>
        <v>98.0891719745223</v>
      </c>
      <c r="K201" s="242">
        <f t="shared" si="18"/>
        <v>1675</v>
      </c>
      <c r="L201" s="279">
        <f t="shared" si="20"/>
        <v>2146</v>
      </c>
      <c r="M201" s="278">
        <f t="shared" si="21"/>
        <v>1684</v>
      </c>
    </row>
    <row r="202" s="218" customFormat="1" ht="18" customHeight="1" spans="1:13">
      <c r="A202" s="269">
        <f t="shared" si="19"/>
        <v>7</v>
      </c>
      <c r="B202" s="270">
        <v>2013302</v>
      </c>
      <c r="C202" s="271" t="s">
        <v>228</v>
      </c>
      <c r="D202" s="273">
        <v>37</v>
      </c>
      <c r="E202" s="273">
        <v>0</v>
      </c>
      <c r="F202" s="273">
        <v>0</v>
      </c>
      <c r="G202" s="273">
        <v>0</v>
      </c>
      <c r="H202" s="273">
        <v>0</v>
      </c>
      <c r="I202" s="47">
        <f t="shared" si="22"/>
        <v>0</v>
      </c>
      <c r="J202" s="70">
        <f t="shared" si="23"/>
        <v>0</v>
      </c>
      <c r="K202" s="242">
        <f t="shared" si="18"/>
        <v>37</v>
      </c>
      <c r="L202" s="279">
        <f t="shared" si="20"/>
        <v>37</v>
      </c>
      <c r="M202" s="278">
        <f t="shared" si="21"/>
        <v>37</v>
      </c>
    </row>
    <row r="203" s="218" customFormat="1" ht="15.75" spans="1:13">
      <c r="A203" s="269">
        <f t="shared" si="19"/>
        <v>7</v>
      </c>
      <c r="B203" s="270">
        <v>2013303</v>
      </c>
      <c r="C203" s="271" t="s">
        <v>229</v>
      </c>
      <c r="D203" s="273">
        <v>0</v>
      </c>
      <c r="E203" s="273">
        <v>0</v>
      </c>
      <c r="F203" s="273">
        <v>0</v>
      </c>
      <c r="G203" s="273">
        <v>0</v>
      </c>
      <c r="H203" s="273">
        <v>0</v>
      </c>
      <c r="I203" s="47">
        <f t="shared" si="22"/>
        <v>0</v>
      </c>
      <c r="J203" s="70">
        <f t="shared" si="23"/>
        <v>0</v>
      </c>
      <c r="K203" s="242">
        <f t="shared" si="18"/>
        <v>0</v>
      </c>
      <c r="L203" s="279">
        <f t="shared" si="20"/>
        <v>0</v>
      </c>
      <c r="M203" s="278">
        <f t="shared" si="21"/>
        <v>0</v>
      </c>
    </row>
    <row r="204" s="218" customFormat="1" ht="15.75" spans="1:13">
      <c r="A204" s="269"/>
      <c r="B204" s="270">
        <v>2013304</v>
      </c>
      <c r="C204" s="271" t="s">
        <v>346</v>
      </c>
      <c r="D204" s="273"/>
      <c r="E204" s="273">
        <v>59</v>
      </c>
      <c r="F204" s="273">
        <v>59</v>
      </c>
      <c r="G204" s="273">
        <v>0</v>
      </c>
      <c r="H204" s="273"/>
      <c r="I204" s="47">
        <f t="shared" si="22"/>
        <v>0</v>
      </c>
      <c r="J204" s="70">
        <f t="shared" si="23"/>
        <v>0</v>
      </c>
      <c r="K204" s="242"/>
      <c r="L204" s="279"/>
      <c r="M204" s="278"/>
    </row>
    <row r="205" s="218" customFormat="1" ht="18" customHeight="1" spans="1:13">
      <c r="A205" s="269">
        <f t="shared" si="19"/>
        <v>7</v>
      </c>
      <c r="B205" s="270">
        <v>2013350</v>
      </c>
      <c r="C205" s="271" t="s">
        <v>236</v>
      </c>
      <c r="D205" s="273">
        <v>301</v>
      </c>
      <c r="E205" s="273">
        <v>198</v>
      </c>
      <c r="F205" s="273">
        <v>198</v>
      </c>
      <c r="G205" s="273">
        <v>0</v>
      </c>
      <c r="H205" s="273">
        <v>199</v>
      </c>
      <c r="I205" s="47">
        <f t="shared" si="22"/>
        <v>65.78073089701</v>
      </c>
      <c r="J205" s="70">
        <f t="shared" si="23"/>
        <v>99.4974874371859</v>
      </c>
      <c r="K205" s="242">
        <f t="shared" si="18"/>
        <v>697</v>
      </c>
      <c r="L205" s="279">
        <f t="shared" si="20"/>
        <v>896</v>
      </c>
      <c r="M205" s="278">
        <f t="shared" si="21"/>
        <v>698</v>
      </c>
    </row>
    <row r="206" s="218" customFormat="1" ht="18" customHeight="1" spans="1:13">
      <c r="A206" s="269">
        <f t="shared" si="19"/>
        <v>7</v>
      </c>
      <c r="B206" s="270">
        <v>2013399</v>
      </c>
      <c r="C206" s="271" t="s">
        <v>347</v>
      </c>
      <c r="D206" s="273">
        <v>62</v>
      </c>
      <c r="E206" s="273">
        <v>0</v>
      </c>
      <c r="F206" s="273">
        <v>0</v>
      </c>
      <c r="G206" s="273">
        <v>0</v>
      </c>
      <c r="H206" s="273">
        <v>0</v>
      </c>
      <c r="I206" s="47">
        <f t="shared" si="22"/>
        <v>0</v>
      </c>
      <c r="J206" s="70">
        <f t="shared" si="23"/>
        <v>0</v>
      </c>
      <c r="K206" s="242">
        <f t="shared" si="18"/>
        <v>62</v>
      </c>
      <c r="L206" s="279">
        <f t="shared" si="20"/>
        <v>62</v>
      </c>
      <c r="M206" s="278">
        <f t="shared" si="21"/>
        <v>62</v>
      </c>
    </row>
    <row r="207" s="218" customFormat="1" ht="18" customHeight="1" spans="1:13">
      <c r="A207" s="269">
        <f t="shared" si="19"/>
        <v>5</v>
      </c>
      <c r="B207" s="270">
        <v>20134</v>
      </c>
      <c r="C207" s="271" t="s">
        <v>348</v>
      </c>
      <c r="D207" s="273">
        <v>366</v>
      </c>
      <c r="E207" s="273">
        <v>237</v>
      </c>
      <c r="F207" s="273">
        <v>203</v>
      </c>
      <c r="G207" s="273">
        <v>34</v>
      </c>
      <c r="H207" s="273">
        <v>203</v>
      </c>
      <c r="I207" s="47">
        <f t="shared" si="22"/>
        <v>64.7540983606557</v>
      </c>
      <c r="J207" s="70">
        <f t="shared" si="23"/>
        <v>116.748768472906</v>
      </c>
      <c r="K207" s="242">
        <f t="shared" si="18"/>
        <v>840</v>
      </c>
      <c r="L207" s="279">
        <f t="shared" si="20"/>
        <v>1043</v>
      </c>
      <c r="M207" s="278">
        <f t="shared" si="21"/>
        <v>806</v>
      </c>
    </row>
    <row r="208" s="218" customFormat="1" ht="18" customHeight="1" spans="1:13">
      <c r="A208" s="269">
        <f t="shared" si="19"/>
        <v>7</v>
      </c>
      <c r="B208" s="270">
        <v>2013401</v>
      </c>
      <c r="C208" s="271" t="s">
        <v>227</v>
      </c>
      <c r="D208" s="273">
        <v>310</v>
      </c>
      <c r="E208" s="273">
        <v>204</v>
      </c>
      <c r="F208" s="273">
        <v>170</v>
      </c>
      <c r="G208" s="273">
        <v>34</v>
      </c>
      <c r="H208" s="273">
        <v>161</v>
      </c>
      <c r="I208" s="47">
        <f t="shared" si="22"/>
        <v>65.8064516129032</v>
      </c>
      <c r="J208" s="70">
        <f t="shared" si="23"/>
        <v>126.708074534161</v>
      </c>
      <c r="K208" s="242">
        <f t="shared" si="18"/>
        <v>718</v>
      </c>
      <c r="L208" s="279">
        <f t="shared" si="20"/>
        <v>879</v>
      </c>
      <c r="M208" s="278">
        <f t="shared" si="21"/>
        <v>675</v>
      </c>
    </row>
    <row r="209" s="218" customFormat="1" ht="18" customHeight="1" spans="1:13">
      <c r="A209" s="269">
        <f t="shared" si="19"/>
        <v>7</v>
      </c>
      <c r="B209" s="270">
        <v>2013402</v>
      </c>
      <c r="C209" s="271" t="s">
        <v>228</v>
      </c>
      <c r="D209" s="273">
        <v>10</v>
      </c>
      <c r="E209" s="273">
        <v>0</v>
      </c>
      <c r="F209" s="273">
        <v>0</v>
      </c>
      <c r="G209" s="273">
        <v>0</v>
      </c>
      <c r="H209" s="273">
        <v>0</v>
      </c>
      <c r="I209" s="47">
        <f t="shared" si="22"/>
        <v>0</v>
      </c>
      <c r="J209" s="70">
        <f t="shared" si="23"/>
        <v>0</v>
      </c>
      <c r="K209" s="242">
        <f t="shared" si="18"/>
        <v>10</v>
      </c>
      <c r="L209" s="279">
        <f t="shared" si="20"/>
        <v>10</v>
      </c>
      <c r="M209" s="278">
        <f t="shared" si="21"/>
        <v>10</v>
      </c>
    </row>
    <row r="210" s="218" customFormat="1" ht="15.75" spans="1:13">
      <c r="A210" s="269">
        <f t="shared" si="19"/>
        <v>7</v>
      </c>
      <c r="B210" s="270">
        <v>2013403</v>
      </c>
      <c r="C210" s="271" t="s">
        <v>229</v>
      </c>
      <c r="D210" s="273">
        <v>0</v>
      </c>
      <c r="E210" s="273">
        <v>0</v>
      </c>
      <c r="F210" s="273">
        <v>0</v>
      </c>
      <c r="G210" s="273">
        <v>0</v>
      </c>
      <c r="H210" s="273">
        <v>0</v>
      </c>
      <c r="I210" s="47">
        <f t="shared" si="22"/>
        <v>0</v>
      </c>
      <c r="J210" s="70">
        <f t="shared" si="23"/>
        <v>0</v>
      </c>
      <c r="K210" s="242">
        <f t="shared" si="18"/>
        <v>0</v>
      </c>
      <c r="L210" s="279">
        <f t="shared" si="20"/>
        <v>0</v>
      </c>
      <c r="M210" s="278">
        <f t="shared" si="21"/>
        <v>0</v>
      </c>
    </row>
    <row r="211" s="218" customFormat="1" ht="18" customHeight="1" spans="1:13">
      <c r="A211" s="269">
        <f t="shared" si="19"/>
        <v>7</v>
      </c>
      <c r="B211" s="270">
        <v>2013404</v>
      </c>
      <c r="C211" s="271" t="s">
        <v>349</v>
      </c>
      <c r="D211" s="273">
        <v>0</v>
      </c>
      <c r="E211" s="273">
        <v>0</v>
      </c>
      <c r="F211" s="273">
        <v>0</v>
      </c>
      <c r="G211" s="273">
        <v>0</v>
      </c>
      <c r="H211" s="273">
        <v>14</v>
      </c>
      <c r="I211" s="47">
        <f t="shared" si="22"/>
        <v>0</v>
      </c>
      <c r="J211" s="70">
        <f t="shared" si="23"/>
        <v>0</v>
      </c>
      <c r="K211" s="242">
        <f t="shared" si="18"/>
        <v>0</v>
      </c>
      <c r="L211" s="279">
        <f t="shared" si="20"/>
        <v>14</v>
      </c>
      <c r="M211" s="278">
        <f t="shared" si="21"/>
        <v>14</v>
      </c>
    </row>
    <row r="212" s="218" customFormat="1" ht="15.75" spans="1:13">
      <c r="A212" s="269">
        <f t="shared" si="19"/>
        <v>7</v>
      </c>
      <c r="B212" s="270">
        <v>2013405</v>
      </c>
      <c r="C212" s="271" t="s">
        <v>350</v>
      </c>
      <c r="D212" s="273">
        <v>0</v>
      </c>
      <c r="E212" s="273">
        <v>0</v>
      </c>
      <c r="F212" s="273">
        <v>0</v>
      </c>
      <c r="G212" s="273">
        <v>0</v>
      </c>
      <c r="H212" s="273">
        <v>0</v>
      </c>
      <c r="I212" s="47">
        <f t="shared" si="22"/>
        <v>0</v>
      </c>
      <c r="J212" s="70">
        <f t="shared" si="23"/>
        <v>0</v>
      </c>
      <c r="K212" s="242">
        <f t="shared" si="18"/>
        <v>0</v>
      </c>
      <c r="L212" s="279">
        <f t="shared" si="20"/>
        <v>0</v>
      </c>
      <c r="M212" s="278">
        <f t="shared" si="21"/>
        <v>0</v>
      </c>
    </row>
    <row r="213" s="218" customFormat="1" ht="18" customHeight="1" spans="1:13">
      <c r="A213" s="269">
        <f t="shared" si="19"/>
        <v>7</v>
      </c>
      <c r="B213" s="270">
        <v>2013450</v>
      </c>
      <c r="C213" s="271" t="s">
        <v>236</v>
      </c>
      <c r="D213" s="273">
        <v>46</v>
      </c>
      <c r="E213" s="273">
        <v>29</v>
      </c>
      <c r="F213" s="273">
        <v>29</v>
      </c>
      <c r="G213" s="273">
        <v>0</v>
      </c>
      <c r="H213" s="273">
        <v>28</v>
      </c>
      <c r="I213" s="47">
        <f t="shared" si="22"/>
        <v>63.0434782608696</v>
      </c>
      <c r="J213" s="70">
        <f t="shared" si="23"/>
        <v>103.571428571429</v>
      </c>
      <c r="K213" s="242">
        <f t="shared" si="18"/>
        <v>104</v>
      </c>
      <c r="L213" s="279">
        <f t="shared" si="20"/>
        <v>132</v>
      </c>
      <c r="M213" s="278">
        <f t="shared" si="21"/>
        <v>103</v>
      </c>
    </row>
    <row r="214" s="218" customFormat="1" ht="15.75" spans="1:13">
      <c r="A214" s="269">
        <f t="shared" si="19"/>
        <v>7</v>
      </c>
      <c r="B214" s="270">
        <v>2013499</v>
      </c>
      <c r="C214" s="271" t="s">
        <v>351</v>
      </c>
      <c r="D214" s="273">
        <v>0</v>
      </c>
      <c r="E214" s="273">
        <v>4</v>
      </c>
      <c r="F214" s="273">
        <v>4</v>
      </c>
      <c r="G214" s="273">
        <v>0</v>
      </c>
      <c r="H214" s="273">
        <v>0</v>
      </c>
      <c r="I214" s="47">
        <f t="shared" si="22"/>
        <v>0</v>
      </c>
      <c r="J214" s="70">
        <f t="shared" si="23"/>
        <v>0</v>
      </c>
      <c r="K214" s="242">
        <f t="shared" si="18"/>
        <v>8</v>
      </c>
      <c r="L214" s="279">
        <f t="shared" si="20"/>
        <v>8</v>
      </c>
      <c r="M214" s="278">
        <f t="shared" si="21"/>
        <v>4</v>
      </c>
    </row>
    <row r="215" s="218" customFormat="1" ht="15.75" spans="1:13">
      <c r="A215" s="269">
        <f t="shared" si="19"/>
        <v>5</v>
      </c>
      <c r="B215" s="270">
        <v>20135</v>
      </c>
      <c r="C215" s="271" t="s">
        <v>352</v>
      </c>
      <c r="D215" s="273">
        <v>0</v>
      </c>
      <c r="E215" s="273">
        <v>0</v>
      </c>
      <c r="F215" s="273">
        <v>0</v>
      </c>
      <c r="G215" s="273">
        <v>0</v>
      </c>
      <c r="H215" s="273">
        <v>0</v>
      </c>
      <c r="I215" s="47">
        <f t="shared" si="22"/>
        <v>0</v>
      </c>
      <c r="J215" s="70">
        <f t="shared" si="23"/>
        <v>0</v>
      </c>
      <c r="K215" s="242">
        <f t="shared" si="18"/>
        <v>0</v>
      </c>
      <c r="L215" s="279">
        <f t="shared" si="20"/>
        <v>0</v>
      </c>
      <c r="M215" s="278">
        <f t="shared" si="21"/>
        <v>0</v>
      </c>
    </row>
    <row r="216" s="218" customFormat="1" ht="15.75" spans="1:13">
      <c r="A216" s="269">
        <f t="shared" si="19"/>
        <v>7</v>
      </c>
      <c r="B216" s="270">
        <v>2013501</v>
      </c>
      <c r="C216" s="271" t="s">
        <v>274</v>
      </c>
      <c r="D216" s="273">
        <v>0</v>
      </c>
      <c r="E216" s="273">
        <v>0</v>
      </c>
      <c r="F216" s="273">
        <v>0</v>
      </c>
      <c r="G216" s="273">
        <v>0</v>
      </c>
      <c r="H216" s="273">
        <v>0</v>
      </c>
      <c r="I216" s="47">
        <f t="shared" si="22"/>
        <v>0</v>
      </c>
      <c r="J216" s="70">
        <f t="shared" si="23"/>
        <v>0</v>
      </c>
      <c r="K216" s="242">
        <f t="shared" si="18"/>
        <v>0</v>
      </c>
      <c r="L216" s="279">
        <f t="shared" si="20"/>
        <v>0</v>
      </c>
      <c r="M216" s="278">
        <f t="shared" si="21"/>
        <v>0</v>
      </c>
    </row>
    <row r="217" s="218" customFormat="1" ht="15.75" spans="1:13">
      <c r="A217" s="269">
        <f t="shared" si="19"/>
        <v>7</v>
      </c>
      <c r="B217" s="270">
        <v>2013502</v>
      </c>
      <c r="C217" s="271" t="s">
        <v>252</v>
      </c>
      <c r="D217" s="273">
        <v>0</v>
      </c>
      <c r="E217" s="273">
        <v>0</v>
      </c>
      <c r="F217" s="273">
        <v>0</v>
      </c>
      <c r="G217" s="273">
        <v>0</v>
      </c>
      <c r="H217" s="273">
        <v>0</v>
      </c>
      <c r="I217" s="47">
        <f t="shared" si="22"/>
        <v>0</v>
      </c>
      <c r="J217" s="70">
        <f t="shared" si="23"/>
        <v>0</v>
      </c>
      <c r="K217" s="242">
        <f t="shared" si="18"/>
        <v>0</v>
      </c>
      <c r="L217" s="279">
        <f t="shared" si="20"/>
        <v>0</v>
      </c>
      <c r="M217" s="278">
        <f t="shared" si="21"/>
        <v>0</v>
      </c>
    </row>
    <row r="218" s="218" customFormat="1" ht="15.75" spans="1:13">
      <c r="A218" s="269">
        <f t="shared" si="19"/>
        <v>7</v>
      </c>
      <c r="B218" s="270">
        <v>2013503</v>
      </c>
      <c r="C218" s="271" t="s">
        <v>229</v>
      </c>
      <c r="D218" s="273">
        <v>0</v>
      </c>
      <c r="E218" s="273">
        <v>0</v>
      </c>
      <c r="F218" s="273">
        <v>0</v>
      </c>
      <c r="G218" s="273">
        <v>0</v>
      </c>
      <c r="H218" s="273">
        <v>0</v>
      </c>
      <c r="I218" s="47">
        <f t="shared" si="22"/>
        <v>0</v>
      </c>
      <c r="J218" s="70">
        <f t="shared" si="23"/>
        <v>0</v>
      </c>
      <c r="K218" s="242">
        <f t="shared" si="18"/>
        <v>0</v>
      </c>
      <c r="L218" s="279">
        <f t="shared" si="20"/>
        <v>0</v>
      </c>
      <c r="M218" s="278">
        <f t="shared" si="21"/>
        <v>0</v>
      </c>
    </row>
    <row r="219" s="218" customFormat="1" ht="15.75" spans="1:13">
      <c r="A219" s="269">
        <f t="shared" si="19"/>
        <v>7</v>
      </c>
      <c r="B219" s="270">
        <v>2013550</v>
      </c>
      <c r="C219" s="271" t="s">
        <v>281</v>
      </c>
      <c r="D219" s="273">
        <v>0</v>
      </c>
      <c r="E219" s="273">
        <v>0</v>
      </c>
      <c r="F219" s="273">
        <v>0</v>
      </c>
      <c r="G219" s="273">
        <v>0</v>
      </c>
      <c r="H219" s="273">
        <v>0</v>
      </c>
      <c r="I219" s="47">
        <f t="shared" si="22"/>
        <v>0</v>
      </c>
      <c r="J219" s="70">
        <f t="shared" si="23"/>
        <v>0</v>
      </c>
      <c r="K219" s="242">
        <f t="shared" si="18"/>
        <v>0</v>
      </c>
      <c r="L219" s="279">
        <f t="shared" si="20"/>
        <v>0</v>
      </c>
      <c r="M219" s="278">
        <f t="shared" si="21"/>
        <v>0</v>
      </c>
    </row>
    <row r="220" s="218" customFormat="1" ht="15.75" spans="1:13">
      <c r="A220" s="269">
        <f t="shared" si="19"/>
        <v>7</v>
      </c>
      <c r="B220" s="270">
        <v>2013599</v>
      </c>
      <c r="C220" s="271" t="s">
        <v>353</v>
      </c>
      <c r="D220" s="273">
        <v>0</v>
      </c>
      <c r="E220" s="273">
        <v>0</v>
      </c>
      <c r="F220" s="273">
        <v>0</v>
      </c>
      <c r="G220" s="273">
        <v>0</v>
      </c>
      <c r="H220" s="273">
        <v>0</v>
      </c>
      <c r="I220" s="47">
        <f t="shared" si="22"/>
        <v>0</v>
      </c>
      <c r="J220" s="70">
        <f t="shared" si="23"/>
        <v>0</v>
      </c>
      <c r="K220" s="242">
        <f t="shared" si="18"/>
        <v>0</v>
      </c>
      <c r="L220" s="279">
        <f t="shared" si="20"/>
        <v>0</v>
      </c>
      <c r="M220" s="278">
        <f t="shared" si="21"/>
        <v>0</v>
      </c>
    </row>
    <row r="221" s="218" customFormat="1" ht="18" customHeight="1" spans="1:13">
      <c r="A221" s="269">
        <f t="shared" si="19"/>
        <v>5</v>
      </c>
      <c r="B221" s="270">
        <v>20136</v>
      </c>
      <c r="C221" s="271" t="s">
        <v>354</v>
      </c>
      <c r="D221" s="273">
        <v>234</v>
      </c>
      <c r="E221" s="273">
        <v>50</v>
      </c>
      <c r="F221" s="273">
        <v>50</v>
      </c>
      <c r="G221" s="273">
        <v>0</v>
      </c>
      <c r="H221" s="273">
        <v>49</v>
      </c>
      <c r="I221" s="47">
        <f t="shared" si="22"/>
        <v>21.3675213675214</v>
      </c>
      <c r="J221" s="70">
        <f t="shared" si="23"/>
        <v>102.040816326531</v>
      </c>
      <c r="K221" s="242">
        <f t="shared" si="18"/>
        <v>334</v>
      </c>
      <c r="L221" s="279">
        <f t="shared" si="20"/>
        <v>383</v>
      </c>
      <c r="M221" s="278">
        <f t="shared" si="21"/>
        <v>333</v>
      </c>
    </row>
    <row r="222" s="218" customFormat="1" ht="18" customHeight="1" spans="1:13">
      <c r="A222" s="269">
        <f t="shared" si="19"/>
        <v>7</v>
      </c>
      <c r="B222" s="270">
        <v>2013601</v>
      </c>
      <c r="C222" s="271" t="s">
        <v>227</v>
      </c>
      <c r="D222" s="273">
        <v>114</v>
      </c>
      <c r="E222" s="273">
        <v>50</v>
      </c>
      <c r="F222" s="273">
        <v>50</v>
      </c>
      <c r="G222" s="273">
        <v>0</v>
      </c>
      <c r="H222" s="273">
        <v>49</v>
      </c>
      <c r="I222" s="47">
        <f t="shared" si="22"/>
        <v>43.859649122807</v>
      </c>
      <c r="J222" s="70">
        <f t="shared" si="23"/>
        <v>102.040816326531</v>
      </c>
      <c r="K222" s="242">
        <f t="shared" si="18"/>
        <v>214</v>
      </c>
      <c r="L222" s="279">
        <f t="shared" si="20"/>
        <v>263</v>
      </c>
      <c r="M222" s="278">
        <f t="shared" si="21"/>
        <v>213</v>
      </c>
    </row>
    <row r="223" s="218" customFormat="1" ht="18" customHeight="1" spans="1:13">
      <c r="A223" s="269">
        <f t="shared" si="19"/>
        <v>7</v>
      </c>
      <c r="B223" s="270">
        <v>2013602</v>
      </c>
      <c r="C223" s="271" t="s">
        <v>228</v>
      </c>
      <c r="D223" s="273">
        <v>120</v>
      </c>
      <c r="E223" s="273">
        <v>0</v>
      </c>
      <c r="F223" s="273">
        <v>0</v>
      </c>
      <c r="G223" s="273">
        <v>0</v>
      </c>
      <c r="H223" s="273">
        <v>0</v>
      </c>
      <c r="I223" s="47">
        <f t="shared" si="22"/>
        <v>0</v>
      </c>
      <c r="J223" s="70">
        <f t="shared" si="23"/>
        <v>0</v>
      </c>
      <c r="K223" s="242">
        <f t="shared" si="18"/>
        <v>120</v>
      </c>
      <c r="L223" s="279">
        <f t="shared" si="20"/>
        <v>120</v>
      </c>
      <c r="M223" s="278">
        <f t="shared" si="21"/>
        <v>120</v>
      </c>
    </row>
    <row r="224" s="218" customFormat="1" ht="15.75" spans="1:13">
      <c r="A224" s="269">
        <f t="shared" si="19"/>
        <v>7</v>
      </c>
      <c r="B224" s="270">
        <v>2013603</v>
      </c>
      <c r="C224" s="271" t="s">
        <v>229</v>
      </c>
      <c r="D224" s="273">
        <v>0</v>
      </c>
      <c r="E224" s="273">
        <v>0</v>
      </c>
      <c r="F224" s="273">
        <v>0</v>
      </c>
      <c r="G224" s="273">
        <v>0</v>
      </c>
      <c r="H224" s="273">
        <v>0</v>
      </c>
      <c r="I224" s="47">
        <f t="shared" si="22"/>
        <v>0</v>
      </c>
      <c r="J224" s="70">
        <f t="shared" si="23"/>
        <v>0</v>
      </c>
      <c r="K224" s="242">
        <f t="shared" si="18"/>
        <v>0</v>
      </c>
      <c r="L224" s="279">
        <f t="shared" si="20"/>
        <v>0</v>
      </c>
      <c r="M224" s="278">
        <f t="shared" si="21"/>
        <v>0</v>
      </c>
    </row>
    <row r="225" s="218" customFormat="1" ht="18" customHeight="1" spans="1:13">
      <c r="A225" s="269">
        <f t="shared" si="19"/>
        <v>7</v>
      </c>
      <c r="B225" s="270">
        <v>2013650</v>
      </c>
      <c r="C225" s="271" t="s">
        <v>236</v>
      </c>
      <c r="D225" s="273">
        <v>0</v>
      </c>
      <c r="E225" s="273">
        <v>0</v>
      </c>
      <c r="F225" s="273">
        <v>0</v>
      </c>
      <c r="G225" s="273">
        <v>0</v>
      </c>
      <c r="H225" s="273">
        <v>0</v>
      </c>
      <c r="I225" s="47">
        <f t="shared" si="22"/>
        <v>0</v>
      </c>
      <c r="J225" s="70">
        <f t="shared" si="23"/>
        <v>0</v>
      </c>
      <c r="K225" s="242">
        <f t="shared" si="18"/>
        <v>0</v>
      </c>
      <c r="L225" s="279">
        <f t="shared" si="20"/>
        <v>0</v>
      </c>
      <c r="M225" s="278">
        <f t="shared" si="21"/>
        <v>0</v>
      </c>
    </row>
    <row r="226" s="218" customFormat="1" ht="15.75" spans="1:13">
      <c r="A226" s="269">
        <f t="shared" si="19"/>
        <v>7</v>
      </c>
      <c r="B226" s="270">
        <v>2013699</v>
      </c>
      <c r="C226" s="271" t="s">
        <v>355</v>
      </c>
      <c r="D226" s="273">
        <v>0</v>
      </c>
      <c r="E226" s="273">
        <v>0</v>
      </c>
      <c r="F226" s="273">
        <v>0</v>
      </c>
      <c r="G226" s="273">
        <v>0</v>
      </c>
      <c r="H226" s="273">
        <v>0</v>
      </c>
      <c r="I226" s="47">
        <f t="shared" si="22"/>
        <v>0</v>
      </c>
      <c r="J226" s="70">
        <f t="shared" si="23"/>
        <v>0</v>
      </c>
      <c r="K226" s="242">
        <f t="shared" si="18"/>
        <v>0</v>
      </c>
      <c r="L226" s="279">
        <f t="shared" si="20"/>
        <v>0</v>
      </c>
      <c r="M226" s="278">
        <f t="shared" si="21"/>
        <v>0</v>
      </c>
    </row>
    <row r="227" s="218" customFormat="1" ht="15.75" spans="1:13">
      <c r="A227" s="269">
        <f t="shared" si="19"/>
        <v>5</v>
      </c>
      <c r="B227" s="270">
        <v>20137</v>
      </c>
      <c r="C227" s="271" t="s">
        <v>356</v>
      </c>
      <c r="D227" s="273">
        <v>0</v>
      </c>
      <c r="E227" s="273">
        <v>0</v>
      </c>
      <c r="F227" s="273">
        <v>0</v>
      </c>
      <c r="G227" s="273">
        <v>0</v>
      </c>
      <c r="H227" s="273">
        <v>0</v>
      </c>
      <c r="I227" s="47">
        <f t="shared" si="22"/>
        <v>0</v>
      </c>
      <c r="J227" s="70">
        <f t="shared" si="23"/>
        <v>0</v>
      </c>
      <c r="K227" s="242">
        <f t="shared" si="18"/>
        <v>0</v>
      </c>
      <c r="L227" s="279">
        <f t="shared" si="20"/>
        <v>0</v>
      </c>
      <c r="M227" s="278">
        <f t="shared" si="21"/>
        <v>0</v>
      </c>
    </row>
    <row r="228" s="218" customFormat="1" ht="15.75" spans="1:13">
      <c r="A228" s="269">
        <f t="shared" si="19"/>
        <v>7</v>
      </c>
      <c r="B228" s="270">
        <v>2013701</v>
      </c>
      <c r="C228" s="271" t="s">
        <v>274</v>
      </c>
      <c r="D228" s="273">
        <v>0</v>
      </c>
      <c r="E228" s="273">
        <v>0</v>
      </c>
      <c r="F228" s="273">
        <v>0</v>
      </c>
      <c r="G228" s="273">
        <v>0</v>
      </c>
      <c r="H228" s="273">
        <v>0</v>
      </c>
      <c r="I228" s="47">
        <f t="shared" si="22"/>
        <v>0</v>
      </c>
      <c r="J228" s="70">
        <f t="shared" si="23"/>
        <v>0</v>
      </c>
      <c r="K228" s="242">
        <f t="shared" si="18"/>
        <v>0</v>
      </c>
      <c r="L228" s="279">
        <f t="shared" si="20"/>
        <v>0</v>
      </c>
      <c r="M228" s="278">
        <f t="shared" si="21"/>
        <v>0</v>
      </c>
    </row>
    <row r="229" s="218" customFormat="1" ht="15.75" spans="1:13">
      <c r="A229" s="269">
        <f t="shared" si="19"/>
        <v>7</v>
      </c>
      <c r="B229" s="270">
        <v>2013702</v>
      </c>
      <c r="C229" s="271" t="s">
        <v>252</v>
      </c>
      <c r="D229" s="273">
        <v>0</v>
      </c>
      <c r="E229" s="273">
        <v>0</v>
      </c>
      <c r="F229" s="273">
        <v>0</v>
      </c>
      <c r="G229" s="273">
        <v>0</v>
      </c>
      <c r="H229" s="273">
        <v>0</v>
      </c>
      <c r="I229" s="47">
        <f t="shared" si="22"/>
        <v>0</v>
      </c>
      <c r="J229" s="70">
        <f t="shared" si="23"/>
        <v>0</v>
      </c>
      <c r="K229" s="242">
        <f t="shared" si="18"/>
        <v>0</v>
      </c>
      <c r="L229" s="279">
        <f t="shared" si="20"/>
        <v>0</v>
      </c>
      <c r="M229" s="278">
        <f t="shared" si="21"/>
        <v>0</v>
      </c>
    </row>
    <row r="230" s="218" customFormat="1" ht="15.75" spans="1:13">
      <c r="A230" s="269">
        <f t="shared" si="19"/>
        <v>7</v>
      </c>
      <c r="B230" s="270">
        <v>2013703</v>
      </c>
      <c r="C230" s="271" t="s">
        <v>229</v>
      </c>
      <c r="D230" s="273">
        <v>0</v>
      </c>
      <c r="E230" s="273">
        <v>0</v>
      </c>
      <c r="F230" s="273">
        <v>0</v>
      </c>
      <c r="G230" s="273">
        <v>0</v>
      </c>
      <c r="H230" s="273">
        <v>0</v>
      </c>
      <c r="I230" s="47">
        <f t="shared" si="22"/>
        <v>0</v>
      </c>
      <c r="J230" s="70">
        <f t="shared" si="23"/>
        <v>0</v>
      </c>
      <c r="K230" s="242">
        <f t="shared" si="18"/>
        <v>0</v>
      </c>
      <c r="L230" s="279">
        <f t="shared" si="20"/>
        <v>0</v>
      </c>
      <c r="M230" s="278">
        <f t="shared" si="21"/>
        <v>0</v>
      </c>
    </row>
    <row r="231" s="218" customFormat="1" ht="15.75" spans="1:13">
      <c r="A231" s="269">
        <f t="shared" si="19"/>
        <v>7</v>
      </c>
      <c r="B231" s="270">
        <v>2013750</v>
      </c>
      <c r="C231" s="271" t="s">
        <v>281</v>
      </c>
      <c r="D231" s="273">
        <v>0</v>
      </c>
      <c r="E231" s="273">
        <v>0</v>
      </c>
      <c r="F231" s="273">
        <v>0</v>
      </c>
      <c r="G231" s="273">
        <v>0</v>
      </c>
      <c r="H231" s="273">
        <v>0</v>
      </c>
      <c r="I231" s="47">
        <f t="shared" si="22"/>
        <v>0</v>
      </c>
      <c r="J231" s="70">
        <f t="shared" si="23"/>
        <v>0</v>
      </c>
      <c r="K231" s="242">
        <f t="shared" si="18"/>
        <v>0</v>
      </c>
      <c r="L231" s="279">
        <f t="shared" si="20"/>
        <v>0</v>
      </c>
      <c r="M231" s="278">
        <f t="shared" si="21"/>
        <v>0</v>
      </c>
    </row>
    <row r="232" s="218" customFormat="1" ht="15.75" spans="1:13">
      <c r="A232" s="269">
        <f t="shared" si="19"/>
        <v>7</v>
      </c>
      <c r="B232" s="270">
        <v>2013799</v>
      </c>
      <c r="C232" s="271" t="s">
        <v>357</v>
      </c>
      <c r="D232" s="273">
        <v>0</v>
      </c>
      <c r="E232" s="273">
        <v>0</v>
      </c>
      <c r="F232" s="273">
        <v>0</v>
      </c>
      <c r="G232" s="273">
        <v>0</v>
      </c>
      <c r="H232" s="273">
        <v>0</v>
      </c>
      <c r="I232" s="47">
        <f t="shared" si="22"/>
        <v>0</v>
      </c>
      <c r="J232" s="70">
        <f t="shared" si="23"/>
        <v>0</v>
      </c>
      <c r="K232" s="242">
        <f t="shared" si="18"/>
        <v>0</v>
      </c>
      <c r="L232" s="279">
        <f t="shared" si="20"/>
        <v>0</v>
      </c>
      <c r="M232" s="278">
        <f t="shared" si="21"/>
        <v>0</v>
      </c>
    </row>
    <row r="233" s="218" customFormat="1" ht="18" customHeight="1" spans="1:13">
      <c r="A233" s="269">
        <f t="shared" si="19"/>
        <v>5</v>
      </c>
      <c r="B233" s="270">
        <v>20138</v>
      </c>
      <c r="C233" s="271" t="s">
        <v>358</v>
      </c>
      <c r="D233" s="273">
        <v>3552</v>
      </c>
      <c r="E233" s="273">
        <v>1793</v>
      </c>
      <c r="F233" s="273">
        <v>1788</v>
      </c>
      <c r="G233" s="273">
        <v>5</v>
      </c>
      <c r="H233" s="273">
        <v>1913</v>
      </c>
      <c r="I233" s="47">
        <f t="shared" si="22"/>
        <v>50.4786036036036</v>
      </c>
      <c r="J233" s="70">
        <f t="shared" si="23"/>
        <v>93.7271301620491</v>
      </c>
      <c r="K233" s="242">
        <f t="shared" si="18"/>
        <v>7138</v>
      </c>
      <c r="L233" s="279">
        <f t="shared" si="20"/>
        <v>9051</v>
      </c>
      <c r="M233" s="278">
        <f t="shared" si="21"/>
        <v>7258</v>
      </c>
    </row>
    <row r="234" s="218" customFormat="1" ht="15.75" spans="1:13">
      <c r="A234" s="269">
        <f t="shared" si="19"/>
        <v>7</v>
      </c>
      <c r="B234" s="270">
        <v>2013801</v>
      </c>
      <c r="C234" s="271" t="s">
        <v>274</v>
      </c>
      <c r="D234" s="273">
        <v>2904</v>
      </c>
      <c r="E234" s="273">
        <v>1675</v>
      </c>
      <c r="F234" s="273">
        <v>1675</v>
      </c>
      <c r="G234" s="273">
        <v>0</v>
      </c>
      <c r="H234" s="273">
        <v>1609</v>
      </c>
      <c r="I234" s="47">
        <f t="shared" si="22"/>
        <v>57.6790633608815</v>
      </c>
      <c r="J234" s="70">
        <f t="shared" si="23"/>
        <v>104.101926662523</v>
      </c>
      <c r="K234" s="242">
        <f t="shared" si="18"/>
        <v>6254</v>
      </c>
      <c r="L234" s="279">
        <f t="shared" si="20"/>
        <v>7863</v>
      </c>
      <c r="M234" s="278">
        <f t="shared" si="21"/>
        <v>6188</v>
      </c>
    </row>
    <row r="235" s="218" customFormat="1" ht="15.75" spans="1:13">
      <c r="A235" s="269">
        <f t="shared" si="19"/>
        <v>7</v>
      </c>
      <c r="B235" s="270">
        <v>2013802</v>
      </c>
      <c r="C235" s="271" t="s">
        <v>252</v>
      </c>
      <c r="D235" s="273">
        <v>0</v>
      </c>
      <c r="E235" s="273">
        <v>0</v>
      </c>
      <c r="F235" s="273">
        <v>0</v>
      </c>
      <c r="G235" s="273">
        <v>0</v>
      </c>
      <c r="H235" s="273">
        <v>0</v>
      </c>
      <c r="I235" s="47">
        <f t="shared" si="22"/>
        <v>0</v>
      </c>
      <c r="J235" s="70">
        <f t="shared" si="23"/>
        <v>0</v>
      </c>
      <c r="K235" s="242">
        <f t="shared" si="18"/>
        <v>0</v>
      </c>
      <c r="L235" s="279">
        <f t="shared" si="20"/>
        <v>0</v>
      </c>
      <c r="M235" s="278">
        <f t="shared" si="21"/>
        <v>0</v>
      </c>
    </row>
    <row r="236" s="218" customFormat="1" ht="15.75" spans="1:13">
      <c r="A236" s="269">
        <f t="shared" si="19"/>
        <v>7</v>
      </c>
      <c r="B236" s="270">
        <v>2013803</v>
      </c>
      <c r="C236" s="271" t="s">
        <v>229</v>
      </c>
      <c r="D236" s="273">
        <v>0</v>
      </c>
      <c r="E236" s="273">
        <v>0</v>
      </c>
      <c r="F236" s="273">
        <v>0</v>
      </c>
      <c r="G236" s="273">
        <v>0</v>
      </c>
      <c r="H236" s="273">
        <v>0</v>
      </c>
      <c r="I236" s="47">
        <f t="shared" si="22"/>
        <v>0</v>
      </c>
      <c r="J236" s="70">
        <f t="shared" si="23"/>
        <v>0</v>
      </c>
      <c r="K236" s="242">
        <f t="shared" si="18"/>
        <v>0</v>
      </c>
      <c r="L236" s="279">
        <f t="shared" si="20"/>
        <v>0</v>
      </c>
      <c r="M236" s="278">
        <f t="shared" si="21"/>
        <v>0</v>
      </c>
    </row>
    <row r="237" s="218" customFormat="1" ht="15.75" spans="1:13">
      <c r="A237" s="269">
        <f t="shared" si="19"/>
        <v>7</v>
      </c>
      <c r="B237" s="270">
        <v>2013804</v>
      </c>
      <c r="C237" s="271" t="s">
        <v>359</v>
      </c>
      <c r="D237" s="273">
        <v>195</v>
      </c>
      <c r="E237" s="273">
        <v>0</v>
      </c>
      <c r="F237" s="273">
        <v>0</v>
      </c>
      <c r="G237" s="273">
        <v>0</v>
      </c>
      <c r="H237" s="273">
        <v>57</v>
      </c>
      <c r="I237" s="47">
        <f t="shared" si="22"/>
        <v>0</v>
      </c>
      <c r="J237" s="70">
        <f t="shared" si="23"/>
        <v>0</v>
      </c>
      <c r="K237" s="242">
        <f t="shared" si="18"/>
        <v>195</v>
      </c>
      <c r="L237" s="279">
        <f t="shared" si="20"/>
        <v>252</v>
      </c>
      <c r="M237" s="278">
        <f t="shared" si="21"/>
        <v>252</v>
      </c>
    </row>
    <row r="238" s="218" customFormat="1" ht="15.75" spans="1:13">
      <c r="A238" s="269">
        <f t="shared" si="19"/>
        <v>7</v>
      </c>
      <c r="B238" s="270">
        <v>2013805</v>
      </c>
      <c r="C238" s="271" t="s">
        <v>360</v>
      </c>
      <c r="D238" s="273">
        <v>0</v>
      </c>
      <c r="E238" s="273">
        <v>0</v>
      </c>
      <c r="F238" s="273">
        <v>0</v>
      </c>
      <c r="G238" s="273">
        <v>0</v>
      </c>
      <c r="H238" s="273">
        <v>0</v>
      </c>
      <c r="I238" s="47">
        <f t="shared" si="22"/>
        <v>0</v>
      </c>
      <c r="J238" s="70">
        <f t="shared" si="23"/>
        <v>0</v>
      </c>
      <c r="K238" s="242">
        <f t="shared" si="18"/>
        <v>0</v>
      </c>
      <c r="L238" s="279">
        <f t="shared" si="20"/>
        <v>0</v>
      </c>
      <c r="M238" s="278">
        <f t="shared" si="21"/>
        <v>0</v>
      </c>
    </row>
    <row r="239" s="218" customFormat="1" ht="15.75" spans="1:13">
      <c r="A239" s="269">
        <f t="shared" si="19"/>
        <v>7</v>
      </c>
      <c r="B239" s="270">
        <v>2013806</v>
      </c>
      <c r="C239" s="271" t="s">
        <v>361</v>
      </c>
      <c r="D239" s="273">
        <v>0</v>
      </c>
      <c r="E239" s="273">
        <v>0</v>
      </c>
      <c r="F239" s="273">
        <v>0</v>
      </c>
      <c r="G239" s="273">
        <v>0</v>
      </c>
      <c r="H239" s="273">
        <v>0</v>
      </c>
      <c r="I239" s="47">
        <f t="shared" si="22"/>
        <v>0</v>
      </c>
      <c r="J239" s="70">
        <f t="shared" si="23"/>
        <v>0</v>
      </c>
      <c r="K239" s="242">
        <f t="shared" si="18"/>
        <v>0</v>
      </c>
      <c r="L239" s="279">
        <f t="shared" si="20"/>
        <v>0</v>
      </c>
      <c r="M239" s="278">
        <f t="shared" si="21"/>
        <v>0</v>
      </c>
    </row>
    <row r="240" s="218" customFormat="1" ht="15.75" spans="1:13">
      <c r="A240" s="269">
        <f t="shared" si="19"/>
        <v>7</v>
      </c>
      <c r="B240" s="270">
        <v>2013807</v>
      </c>
      <c r="C240" s="271" t="s">
        <v>362</v>
      </c>
      <c r="D240" s="273">
        <v>0</v>
      </c>
      <c r="E240" s="273">
        <v>0</v>
      </c>
      <c r="F240" s="273">
        <v>0</v>
      </c>
      <c r="G240" s="273">
        <v>0</v>
      </c>
      <c r="H240" s="273">
        <v>0</v>
      </c>
      <c r="I240" s="47">
        <f t="shared" si="22"/>
        <v>0</v>
      </c>
      <c r="J240" s="70">
        <f t="shared" si="23"/>
        <v>0</v>
      </c>
      <c r="K240" s="242">
        <f t="shared" si="18"/>
        <v>0</v>
      </c>
      <c r="L240" s="279">
        <f t="shared" si="20"/>
        <v>0</v>
      </c>
      <c r="M240" s="278">
        <f t="shared" si="21"/>
        <v>0</v>
      </c>
    </row>
    <row r="241" s="218" customFormat="1" ht="15.75" spans="1:13">
      <c r="A241" s="269">
        <f t="shared" si="19"/>
        <v>7</v>
      </c>
      <c r="B241" s="270">
        <v>2013808</v>
      </c>
      <c r="C241" s="271" t="s">
        <v>280</v>
      </c>
      <c r="D241" s="273">
        <v>0</v>
      </c>
      <c r="E241" s="273">
        <v>0</v>
      </c>
      <c r="F241" s="273">
        <v>0</v>
      </c>
      <c r="G241" s="273">
        <v>0</v>
      </c>
      <c r="H241" s="273">
        <v>0</v>
      </c>
      <c r="I241" s="47">
        <f t="shared" si="22"/>
        <v>0</v>
      </c>
      <c r="J241" s="70">
        <f t="shared" si="23"/>
        <v>0</v>
      </c>
      <c r="K241" s="242">
        <f t="shared" si="18"/>
        <v>0</v>
      </c>
      <c r="L241" s="279">
        <f t="shared" si="20"/>
        <v>0</v>
      </c>
      <c r="M241" s="278">
        <f t="shared" si="21"/>
        <v>0</v>
      </c>
    </row>
    <row r="242" s="218" customFormat="1" ht="15.75" spans="1:13">
      <c r="A242" s="269">
        <f t="shared" si="19"/>
        <v>7</v>
      </c>
      <c r="B242" s="270">
        <v>2013809</v>
      </c>
      <c r="C242" s="271" t="s">
        <v>363</v>
      </c>
      <c r="D242" s="273">
        <v>0</v>
      </c>
      <c r="E242" s="273">
        <v>0</v>
      </c>
      <c r="F242" s="273">
        <v>0</v>
      </c>
      <c r="G242" s="273">
        <v>0</v>
      </c>
      <c r="H242" s="273">
        <v>0</v>
      </c>
      <c r="I242" s="47">
        <f t="shared" si="22"/>
        <v>0</v>
      </c>
      <c r="J242" s="70">
        <f t="shared" si="23"/>
        <v>0</v>
      </c>
      <c r="K242" s="242">
        <f t="shared" si="18"/>
        <v>0</v>
      </c>
      <c r="L242" s="279">
        <f t="shared" si="20"/>
        <v>0</v>
      </c>
      <c r="M242" s="278">
        <f t="shared" si="21"/>
        <v>0</v>
      </c>
    </row>
    <row r="243" s="218" customFormat="1" ht="15.75" spans="1:13">
      <c r="A243" s="269">
        <f t="shared" si="19"/>
        <v>7</v>
      </c>
      <c r="B243" s="270">
        <v>2013810</v>
      </c>
      <c r="C243" s="271" t="s">
        <v>364</v>
      </c>
      <c r="D243" s="273">
        <v>30</v>
      </c>
      <c r="E243" s="273">
        <v>0</v>
      </c>
      <c r="F243" s="273">
        <v>0</v>
      </c>
      <c r="G243" s="273">
        <v>0</v>
      </c>
      <c r="H243" s="273">
        <v>0</v>
      </c>
      <c r="I243" s="47">
        <f t="shared" si="22"/>
        <v>0</v>
      </c>
      <c r="J243" s="70">
        <f t="shared" si="23"/>
        <v>0</v>
      </c>
      <c r="K243" s="242">
        <f t="shared" si="18"/>
        <v>30</v>
      </c>
      <c r="L243" s="279">
        <f t="shared" si="20"/>
        <v>30</v>
      </c>
      <c r="M243" s="278">
        <f t="shared" si="21"/>
        <v>30</v>
      </c>
    </row>
    <row r="244" s="218" customFormat="1" ht="15.75" spans="1:13">
      <c r="A244" s="269">
        <f t="shared" si="19"/>
        <v>7</v>
      </c>
      <c r="B244" s="270">
        <v>2013811</v>
      </c>
      <c r="C244" s="271" t="s">
        <v>365</v>
      </c>
      <c r="D244" s="273">
        <v>0</v>
      </c>
      <c r="E244" s="273">
        <v>0</v>
      </c>
      <c r="F244" s="273">
        <v>0</v>
      </c>
      <c r="G244" s="273">
        <v>0</v>
      </c>
      <c r="H244" s="273">
        <v>0</v>
      </c>
      <c r="I244" s="47">
        <f t="shared" si="22"/>
        <v>0</v>
      </c>
      <c r="J244" s="70">
        <f t="shared" si="23"/>
        <v>0</v>
      </c>
      <c r="K244" s="242">
        <f t="shared" si="18"/>
        <v>0</v>
      </c>
      <c r="L244" s="279">
        <f t="shared" si="20"/>
        <v>0</v>
      </c>
      <c r="M244" s="278">
        <f t="shared" si="21"/>
        <v>0</v>
      </c>
    </row>
    <row r="245" s="218" customFormat="1" ht="15.75" spans="1:13">
      <c r="A245" s="269">
        <f t="shared" si="19"/>
        <v>7</v>
      </c>
      <c r="B245" s="270">
        <v>2013812</v>
      </c>
      <c r="C245" s="271" t="s">
        <v>366</v>
      </c>
      <c r="D245" s="273">
        <v>0</v>
      </c>
      <c r="E245" s="273">
        <v>0</v>
      </c>
      <c r="F245" s="273">
        <v>0</v>
      </c>
      <c r="G245" s="273">
        <v>0</v>
      </c>
      <c r="H245" s="273">
        <v>28</v>
      </c>
      <c r="I245" s="47">
        <f t="shared" si="22"/>
        <v>0</v>
      </c>
      <c r="J245" s="70">
        <f t="shared" si="23"/>
        <v>0</v>
      </c>
      <c r="K245" s="242">
        <f t="shared" si="18"/>
        <v>0</v>
      </c>
      <c r="L245" s="279">
        <f t="shared" si="20"/>
        <v>28</v>
      </c>
      <c r="M245" s="278">
        <f t="shared" si="21"/>
        <v>28</v>
      </c>
    </row>
    <row r="246" s="218" customFormat="1" ht="15.75" spans="1:13">
      <c r="A246" s="269">
        <f t="shared" si="19"/>
        <v>7</v>
      </c>
      <c r="B246" s="270">
        <v>2013813</v>
      </c>
      <c r="C246" s="271" t="s">
        <v>367</v>
      </c>
      <c r="D246" s="273">
        <v>0</v>
      </c>
      <c r="E246" s="273">
        <v>0</v>
      </c>
      <c r="F246" s="273">
        <v>0</v>
      </c>
      <c r="G246" s="273">
        <v>0</v>
      </c>
      <c r="H246" s="273">
        <v>0</v>
      </c>
      <c r="I246" s="47">
        <f t="shared" si="22"/>
        <v>0</v>
      </c>
      <c r="J246" s="70">
        <f t="shared" si="23"/>
        <v>0</v>
      </c>
      <c r="K246" s="242">
        <f t="shared" si="18"/>
        <v>0</v>
      </c>
      <c r="L246" s="279">
        <f t="shared" si="20"/>
        <v>0</v>
      </c>
      <c r="M246" s="278">
        <f t="shared" si="21"/>
        <v>0</v>
      </c>
    </row>
    <row r="247" s="218" customFormat="1" ht="15.75" spans="1:13">
      <c r="A247" s="269">
        <f t="shared" si="19"/>
        <v>7</v>
      </c>
      <c r="B247" s="270">
        <v>2013814</v>
      </c>
      <c r="C247" s="271" t="s">
        <v>368</v>
      </c>
      <c r="D247" s="273">
        <v>0</v>
      </c>
      <c r="E247" s="273">
        <v>0</v>
      </c>
      <c r="F247" s="273">
        <v>0</v>
      </c>
      <c r="G247" s="273">
        <v>0</v>
      </c>
      <c r="H247" s="273">
        <v>5</v>
      </c>
      <c r="I247" s="47">
        <f t="shared" si="22"/>
        <v>0</v>
      </c>
      <c r="J247" s="70">
        <f t="shared" si="23"/>
        <v>0</v>
      </c>
      <c r="K247" s="242">
        <f t="shared" si="18"/>
        <v>0</v>
      </c>
      <c r="L247" s="279">
        <f t="shared" si="20"/>
        <v>5</v>
      </c>
      <c r="M247" s="278">
        <f t="shared" si="21"/>
        <v>5</v>
      </c>
    </row>
    <row r="248" s="218" customFormat="1" ht="15.75" spans="1:13">
      <c r="A248" s="269">
        <f t="shared" si="19"/>
        <v>7</v>
      </c>
      <c r="B248" s="270">
        <v>2013816</v>
      </c>
      <c r="C248" s="271" t="s">
        <v>369</v>
      </c>
      <c r="D248" s="273">
        <v>188</v>
      </c>
      <c r="E248" s="273">
        <v>44</v>
      </c>
      <c r="F248" s="273">
        <v>44</v>
      </c>
      <c r="G248" s="273">
        <v>0</v>
      </c>
      <c r="H248" s="273"/>
      <c r="I248" s="47">
        <f t="shared" si="22"/>
        <v>23.4042553191489</v>
      </c>
      <c r="J248" s="70">
        <f t="shared" si="23"/>
        <v>0</v>
      </c>
      <c r="K248" s="242"/>
      <c r="L248" s="279"/>
      <c r="M248" s="278"/>
    </row>
    <row r="249" s="218" customFormat="1" ht="15.75" spans="1:13">
      <c r="A249" s="269">
        <f t="shared" si="19"/>
        <v>7</v>
      </c>
      <c r="B249" s="270">
        <v>2013850</v>
      </c>
      <c r="C249" s="271" t="s">
        <v>281</v>
      </c>
      <c r="D249" s="273">
        <v>0</v>
      </c>
      <c r="E249" s="273">
        <v>30</v>
      </c>
      <c r="F249" s="273">
        <v>30</v>
      </c>
      <c r="G249" s="273">
        <v>0</v>
      </c>
      <c r="H249" s="273">
        <v>0</v>
      </c>
      <c r="I249" s="47">
        <f t="shared" si="22"/>
        <v>0</v>
      </c>
      <c r="J249" s="70">
        <f t="shared" si="23"/>
        <v>0</v>
      </c>
      <c r="K249" s="242">
        <f t="shared" si="18"/>
        <v>60</v>
      </c>
      <c r="L249" s="279">
        <f t="shared" si="20"/>
        <v>60</v>
      </c>
      <c r="M249" s="278">
        <f t="shared" si="21"/>
        <v>30</v>
      </c>
    </row>
    <row r="250" s="218" customFormat="1" ht="18" customHeight="1" spans="1:13">
      <c r="A250" s="269">
        <f t="shared" si="19"/>
        <v>7</v>
      </c>
      <c r="B250" s="270">
        <v>2013899</v>
      </c>
      <c r="C250" s="271" t="s">
        <v>370</v>
      </c>
      <c r="D250" s="273">
        <v>235</v>
      </c>
      <c r="E250" s="273">
        <v>44</v>
      </c>
      <c r="F250" s="273">
        <v>39</v>
      </c>
      <c r="G250" s="273">
        <v>5</v>
      </c>
      <c r="H250" s="273">
        <v>204</v>
      </c>
      <c r="I250" s="47">
        <f t="shared" si="22"/>
        <v>18.7234042553191</v>
      </c>
      <c r="J250" s="70">
        <f t="shared" si="23"/>
        <v>21.5686274509804</v>
      </c>
      <c r="K250" s="242">
        <f t="shared" si="18"/>
        <v>323</v>
      </c>
      <c r="L250" s="279">
        <f t="shared" si="20"/>
        <v>527</v>
      </c>
      <c r="M250" s="278">
        <f t="shared" si="21"/>
        <v>483</v>
      </c>
    </row>
    <row r="251" s="218" customFormat="1" ht="18" customHeight="1" spans="1:13">
      <c r="A251" s="269">
        <f t="shared" si="19"/>
        <v>5</v>
      </c>
      <c r="B251" s="270">
        <v>20199</v>
      </c>
      <c r="C251" s="271" t="s">
        <v>371</v>
      </c>
      <c r="D251" s="273">
        <v>25</v>
      </c>
      <c r="E251" s="273">
        <v>3</v>
      </c>
      <c r="F251" s="273">
        <v>3</v>
      </c>
      <c r="G251" s="273">
        <v>0</v>
      </c>
      <c r="H251" s="273">
        <v>4</v>
      </c>
      <c r="I251" s="47">
        <f t="shared" si="22"/>
        <v>12</v>
      </c>
      <c r="J251" s="70">
        <f t="shared" si="23"/>
        <v>75</v>
      </c>
      <c r="K251" s="242">
        <f t="shared" si="18"/>
        <v>31</v>
      </c>
      <c r="L251" s="279">
        <f t="shared" si="20"/>
        <v>35</v>
      </c>
      <c r="M251" s="278">
        <f t="shared" si="21"/>
        <v>32</v>
      </c>
    </row>
    <row r="252" s="218" customFormat="1" ht="15.75" spans="1:13">
      <c r="A252" s="269">
        <f t="shared" si="19"/>
        <v>7</v>
      </c>
      <c r="B252" s="270">
        <v>2019901</v>
      </c>
      <c r="C252" s="271" t="s">
        <v>372</v>
      </c>
      <c r="D252" s="273">
        <v>0</v>
      </c>
      <c r="E252" s="273">
        <v>0</v>
      </c>
      <c r="F252" s="273">
        <v>0</v>
      </c>
      <c r="G252" s="273">
        <v>0</v>
      </c>
      <c r="H252" s="273">
        <v>0</v>
      </c>
      <c r="I252" s="47">
        <f t="shared" si="22"/>
        <v>0</v>
      </c>
      <c r="J252" s="70">
        <f t="shared" si="23"/>
        <v>0</v>
      </c>
      <c r="K252" s="242">
        <f t="shared" si="18"/>
        <v>0</v>
      </c>
      <c r="L252" s="279">
        <f t="shared" si="20"/>
        <v>0</v>
      </c>
      <c r="M252" s="278">
        <f t="shared" si="21"/>
        <v>0</v>
      </c>
    </row>
    <row r="253" s="218" customFormat="1" ht="18" customHeight="1" spans="1:13">
      <c r="A253" s="269">
        <f t="shared" si="19"/>
        <v>7</v>
      </c>
      <c r="B253" s="270">
        <v>2019999</v>
      </c>
      <c r="C253" s="271" t="s">
        <v>373</v>
      </c>
      <c r="D253" s="273">
        <v>25</v>
      </c>
      <c r="E253" s="273">
        <v>3</v>
      </c>
      <c r="F253" s="273">
        <v>3</v>
      </c>
      <c r="G253" s="273">
        <v>0</v>
      </c>
      <c r="H253" s="273">
        <v>4</v>
      </c>
      <c r="I253" s="47">
        <f t="shared" si="22"/>
        <v>12</v>
      </c>
      <c r="J253" s="70">
        <f t="shared" si="23"/>
        <v>75</v>
      </c>
      <c r="K253" s="242">
        <f t="shared" si="18"/>
        <v>31</v>
      </c>
      <c r="L253" s="279">
        <f t="shared" si="20"/>
        <v>35</v>
      </c>
      <c r="M253" s="278">
        <f t="shared" si="21"/>
        <v>32</v>
      </c>
    </row>
    <row r="254" s="218" customFormat="1" ht="15.75" spans="1:13">
      <c r="A254" s="269">
        <f t="shared" si="19"/>
        <v>3</v>
      </c>
      <c r="B254" s="270">
        <v>202</v>
      </c>
      <c r="C254" s="271" t="s">
        <v>374</v>
      </c>
      <c r="D254" s="273">
        <v>0</v>
      </c>
      <c r="E254" s="273">
        <v>0</v>
      </c>
      <c r="F254" s="273">
        <v>0</v>
      </c>
      <c r="G254" s="273">
        <v>0</v>
      </c>
      <c r="H254" s="273">
        <v>0</v>
      </c>
      <c r="I254" s="47">
        <f t="shared" si="22"/>
        <v>0</v>
      </c>
      <c r="J254" s="70">
        <f t="shared" si="23"/>
        <v>0</v>
      </c>
      <c r="K254" s="242">
        <f t="shared" si="18"/>
        <v>0</v>
      </c>
      <c r="L254" s="279">
        <f t="shared" si="20"/>
        <v>0</v>
      </c>
      <c r="M254" s="278">
        <f t="shared" si="21"/>
        <v>0</v>
      </c>
    </row>
    <row r="255" s="218" customFormat="1" ht="15.75" spans="1:13">
      <c r="A255" s="269">
        <f t="shared" si="19"/>
        <v>5</v>
      </c>
      <c r="B255" s="270">
        <v>20201</v>
      </c>
      <c r="C255" s="271" t="s">
        <v>375</v>
      </c>
      <c r="D255" s="273">
        <v>0</v>
      </c>
      <c r="E255" s="273">
        <v>0</v>
      </c>
      <c r="F255" s="273">
        <v>0</v>
      </c>
      <c r="G255" s="273">
        <v>0</v>
      </c>
      <c r="H255" s="273">
        <v>0</v>
      </c>
      <c r="I255" s="47">
        <f t="shared" si="22"/>
        <v>0</v>
      </c>
      <c r="J255" s="70">
        <f t="shared" si="23"/>
        <v>0</v>
      </c>
      <c r="K255" s="242">
        <f t="shared" si="18"/>
        <v>0</v>
      </c>
      <c r="L255" s="279">
        <f t="shared" si="20"/>
        <v>0</v>
      </c>
      <c r="M255" s="278">
        <f t="shared" si="21"/>
        <v>0</v>
      </c>
    </row>
    <row r="256" s="218" customFormat="1" ht="15.75" spans="1:13">
      <c r="A256" s="269">
        <f t="shared" si="19"/>
        <v>7</v>
      </c>
      <c r="B256" s="270">
        <v>2020101</v>
      </c>
      <c r="C256" s="271" t="s">
        <v>274</v>
      </c>
      <c r="D256" s="273">
        <v>0</v>
      </c>
      <c r="E256" s="273">
        <v>0</v>
      </c>
      <c r="F256" s="273">
        <v>0</v>
      </c>
      <c r="G256" s="273">
        <v>0</v>
      </c>
      <c r="H256" s="273">
        <v>0</v>
      </c>
      <c r="I256" s="47">
        <f t="shared" si="22"/>
        <v>0</v>
      </c>
      <c r="J256" s="70">
        <f t="shared" si="23"/>
        <v>0</v>
      </c>
      <c r="K256" s="242">
        <f t="shared" si="18"/>
        <v>0</v>
      </c>
      <c r="L256" s="279">
        <f t="shared" si="20"/>
        <v>0</v>
      </c>
      <c r="M256" s="278">
        <f t="shared" si="21"/>
        <v>0</v>
      </c>
    </row>
    <row r="257" s="218" customFormat="1" ht="15.75" spans="1:13">
      <c r="A257" s="269">
        <f t="shared" si="19"/>
        <v>7</v>
      </c>
      <c r="B257" s="270">
        <v>2020102</v>
      </c>
      <c r="C257" s="271" t="s">
        <v>252</v>
      </c>
      <c r="D257" s="273">
        <v>0</v>
      </c>
      <c r="E257" s="273">
        <v>0</v>
      </c>
      <c r="F257" s="273">
        <v>0</v>
      </c>
      <c r="G257" s="273">
        <v>0</v>
      </c>
      <c r="H257" s="273">
        <v>0</v>
      </c>
      <c r="I257" s="47">
        <f t="shared" si="22"/>
        <v>0</v>
      </c>
      <c r="J257" s="70">
        <f t="shared" si="23"/>
        <v>0</v>
      </c>
      <c r="K257" s="242">
        <f t="shared" si="18"/>
        <v>0</v>
      </c>
      <c r="L257" s="279">
        <f t="shared" si="20"/>
        <v>0</v>
      </c>
      <c r="M257" s="278">
        <f t="shared" si="21"/>
        <v>0</v>
      </c>
    </row>
    <row r="258" s="218" customFormat="1" ht="15.75" spans="1:13">
      <c r="A258" s="269">
        <f t="shared" si="19"/>
        <v>7</v>
      </c>
      <c r="B258" s="270">
        <v>2020103</v>
      </c>
      <c r="C258" s="271" t="s">
        <v>229</v>
      </c>
      <c r="D258" s="273">
        <v>0</v>
      </c>
      <c r="E258" s="273">
        <v>0</v>
      </c>
      <c r="F258" s="273">
        <v>0</v>
      </c>
      <c r="G258" s="273">
        <v>0</v>
      </c>
      <c r="H258" s="273">
        <v>0</v>
      </c>
      <c r="I258" s="47">
        <f t="shared" si="22"/>
        <v>0</v>
      </c>
      <c r="J258" s="70">
        <f t="shared" si="23"/>
        <v>0</v>
      </c>
      <c r="K258" s="242">
        <f t="shared" si="18"/>
        <v>0</v>
      </c>
      <c r="L258" s="279">
        <f t="shared" si="20"/>
        <v>0</v>
      </c>
      <c r="M258" s="278">
        <f t="shared" si="21"/>
        <v>0</v>
      </c>
    </row>
    <row r="259" s="218" customFormat="1" ht="15.75" spans="1:13">
      <c r="A259" s="269">
        <f t="shared" si="19"/>
        <v>7</v>
      </c>
      <c r="B259" s="270">
        <v>2020104</v>
      </c>
      <c r="C259" s="271" t="s">
        <v>376</v>
      </c>
      <c r="D259" s="273">
        <v>0</v>
      </c>
      <c r="E259" s="273">
        <v>0</v>
      </c>
      <c r="F259" s="273">
        <v>0</v>
      </c>
      <c r="G259" s="273">
        <v>0</v>
      </c>
      <c r="H259" s="273">
        <v>0</v>
      </c>
      <c r="I259" s="47">
        <f t="shared" si="22"/>
        <v>0</v>
      </c>
      <c r="J259" s="70">
        <f t="shared" si="23"/>
        <v>0</v>
      </c>
      <c r="K259" s="242">
        <f t="shared" si="18"/>
        <v>0</v>
      </c>
      <c r="L259" s="279">
        <f t="shared" si="20"/>
        <v>0</v>
      </c>
      <c r="M259" s="278">
        <f t="shared" si="21"/>
        <v>0</v>
      </c>
    </row>
    <row r="260" s="218" customFormat="1" ht="15.75" spans="1:13">
      <c r="A260" s="269">
        <f t="shared" si="19"/>
        <v>7</v>
      </c>
      <c r="B260" s="270">
        <v>2020150</v>
      </c>
      <c r="C260" s="271" t="s">
        <v>281</v>
      </c>
      <c r="D260" s="273">
        <v>0</v>
      </c>
      <c r="E260" s="273">
        <v>0</v>
      </c>
      <c r="F260" s="273">
        <v>0</v>
      </c>
      <c r="G260" s="273">
        <v>0</v>
      </c>
      <c r="H260" s="273">
        <v>0</v>
      </c>
      <c r="I260" s="47">
        <f t="shared" si="22"/>
        <v>0</v>
      </c>
      <c r="J260" s="70">
        <f t="shared" si="23"/>
        <v>0</v>
      </c>
      <c r="K260" s="242">
        <f t="shared" si="18"/>
        <v>0</v>
      </c>
      <c r="L260" s="279">
        <f t="shared" si="20"/>
        <v>0</v>
      </c>
      <c r="M260" s="278">
        <f t="shared" si="21"/>
        <v>0</v>
      </c>
    </row>
    <row r="261" s="218" customFormat="1" ht="15.75" spans="1:13">
      <c r="A261" s="269">
        <f t="shared" si="19"/>
        <v>7</v>
      </c>
      <c r="B261" s="270">
        <v>2020199</v>
      </c>
      <c r="C261" s="271" t="s">
        <v>377</v>
      </c>
      <c r="D261" s="273">
        <v>0</v>
      </c>
      <c r="E261" s="273">
        <v>0</v>
      </c>
      <c r="F261" s="273">
        <v>0</v>
      </c>
      <c r="G261" s="273">
        <v>0</v>
      </c>
      <c r="H261" s="273">
        <v>0</v>
      </c>
      <c r="I261" s="47">
        <f t="shared" si="22"/>
        <v>0</v>
      </c>
      <c r="J261" s="70">
        <f t="shared" si="23"/>
        <v>0</v>
      </c>
      <c r="K261" s="242">
        <f t="shared" si="18"/>
        <v>0</v>
      </c>
      <c r="L261" s="279">
        <f t="shared" si="20"/>
        <v>0</v>
      </c>
      <c r="M261" s="278">
        <f t="shared" si="21"/>
        <v>0</v>
      </c>
    </row>
    <row r="262" s="218" customFormat="1" ht="15.75" spans="1:13">
      <c r="A262" s="269">
        <f t="shared" si="19"/>
        <v>5</v>
      </c>
      <c r="B262" s="270">
        <v>20202</v>
      </c>
      <c r="C262" s="271" t="s">
        <v>378</v>
      </c>
      <c r="D262" s="273">
        <v>0</v>
      </c>
      <c r="E262" s="273">
        <v>0</v>
      </c>
      <c r="F262" s="273">
        <v>0</v>
      </c>
      <c r="G262" s="273">
        <v>0</v>
      </c>
      <c r="H262" s="273">
        <v>0</v>
      </c>
      <c r="I262" s="47">
        <f t="shared" si="22"/>
        <v>0</v>
      </c>
      <c r="J262" s="70">
        <f t="shared" si="23"/>
        <v>0</v>
      </c>
      <c r="K262" s="242">
        <f t="shared" si="18"/>
        <v>0</v>
      </c>
      <c r="L262" s="279">
        <f t="shared" si="20"/>
        <v>0</v>
      </c>
      <c r="M262" s="278">
        <f t="shared" si="21"/>
        <v>0</v>
      </c>
    </row>
    <row r="263" s="218" customFormat="1" ht="15.75" spans="1:13">
      <c r="A263" s="269">
        <f t="shared" si="19"/>
        <v>7</v>
      </c>
      <c r="B263" s="270">
        <v>2020201</v>
      </c>
      <c r="C263" s="271" t="s">
        <v>379</v>
      </c>
      <c r="D263" s="273">
        <v>0</v>
      </c>
      <c r="E263" s="273">
        <v>0</v>
      </c>
      <c r="F263" s="273">
        <v>0</v>
      </c>
      <c r="G263" s="273">
        <v>0</v>
      </c>
      <c r="H263" s="273">
        <v>0</v>
      </c>
      <c r="I263" s="47">
        <f t="shared" si="22"/>
        <v>0</v>
      </c>
      <c r="J263" s="70">
        <f t="shared" si="23"/>
        <v>0</v>
      </c>
      <c r="K263" s="242">
        <f t="shared" si="18"/>
        <v>0</v>
      </c>
      <c r="L263" s="279">
        <f t="shared" si="20"/>
        <v>0</v>
      </c>
      <c r="M263" s="278">
        <f t="shared" si="21"/>
        <v>0</v>
      </c>
    </row>
    <row r="264" s="218" customFormat="1" ht="15.75" spans="1:13">
      <c r="A264" s="269">
        <f t="shared" si="19"/>
        <v>7</v>
      </c>
      <c r="B264" s="270">
        <v>2020202</v>
      </c>
      <c r="C264" s="271" t="s">
        <v>380</v>
      </c>
      <c r="D264" s="273">
        <v>0</v>
      </c>
      <c r="E264" s="273">
        <v>0</v>
      </c>
      <c r="F264" s="273">
        <v>0</v>
      </c>
      <c r="G264" s="273">
        <v>0</v>
      </c>
      <c r="H264" s="273">
        <v>0</v>
      </c>
      <c r="I264" s="47">
        <f t="shared" ref="I264:I327" si="24">IFERROR(E264/D264,0)*100</f>
        <v>0</v>
      </c>
      <c r="J264" s="70">
        <f t="shared" ref="J264:J327" si="25">IFERROR(E264/H264,0)*100</f>
        <v>0</v>
      </c>
      <c r="K264" s="242">
        <f t="shared" ref="K264:K327" si="26">D264+E264+F264+G264</f>
        <v>0</v>
      </c>
      <c r="L264" s="279">
        <f t="shared" si="20"/>
        <v>0</v>
      </c>
      <c r="M264" s="278">
        <f t="shared" si="21"/>
        <v>0</v>
      </c>
    </row>
    <row r="265" s="218" customFormat="1" ht="15.75" spans="1:13">
      <c r="A265" s="269">
        <f t="shared" ref="A265:A328" si="27">LEN(B265)</f>
        <v>5</v>
      </c>
      <c r="B265" s="270">
        <v>20203</v>
      </c>
      <c r="C265" s="271" t="s">
        <v>381</v>
      </c>
      <c r="D265" s="273">
        <v>0</v>
      </c>
      <c r="E265" s="273">
        <v>0</v>
      </c>
      <c r="F265" s="273">
        <v>0</v>
      </c>
      <c r="G265" s="273">
        <v>0</v>
      </c>
      <c r="H265" s="273">
        <v>0</v>
      </c>
      <c r="I265" s="47">
        <f t="shared" si="24"/>
        <v>0</v>
      </c>
      <c r="J265" s="70">
        <f t="shared" si="25"/>
        <v>0</v>
      </c>
      <c r="K265" s="242">
        <f t="shared" si="26"/>
        <v>0</v>
      </c>
      <c r="L265" s="279">
        <f t="shared" ref="L265:L328" si="28">D265+E265+F265+G265+H265</f>
        <v>0</v>
      </c>
      <c r="M265" s="278">
        <f t="shared" ref="M265:M328" si="29">D265+E265+H265</f>
        <v>0</v>
      </c>
    </row>
    <row r="266" s="218" customFormat="1" ht="15.75" spans="1:13">
      <c r="A266" s="269">
        <f t="shared" si="27"/>
        <v>7</v>
      </c>
      <c r="B266" s="270">
        <v>2020304</v>
      </c>
      <c r="C266" s="271" t="s">
        <v>382</v>
      </c>
      <c r="D266" s="273">
        <v>0</v>
      </c>
      <c r="E266" s="273">
        <v>0</v>
      </c>
      <c r="F266" s="273">
        <v>0</v>
      </c>
      <c r="G266" s="273">
        <v>0</v>
      </c>
      <c r="H266" s="273">
        <v>0</v>
      </c>
      <c r="I266" s="47">
        <f t="shared" si="24"/>
        <v>0</v>
      </c>
      <c r="J266" s="70">
        <f t="shared" si="25"/>
        <v>0</v>
      </c>
      <c r="K266" s="242">
        <f t="shared" si="26"/>
        <v>0</v>
      </c>
      <c r="L266" s="279">
        <f t="shared" si="28"/>
        <v>0</v>
      </c>
      <c r="M266" s="278">
        <f t="shared" si="29"/>
        <v>0</v>
      </c>
    </row>
    <row r="267" s="218" customFormat="1" ht="15.75" spans="1:13">
      <c r="A267" s="269">
        <f t="shared" si="27"/>
        <v>7</v>
      </c>
      <c r="B267" s="270">
        <v>2020306</v>
      </c>
      <c r="C267" s="271" t="s">
        <v>383</v>
      </c>
      <c r="D267" s="273">
        <v>0</v>
      </c>
      <c r="E267" s="273">
        <v>0</v>
      </c>
      <c r="F267" s="273">
        <v>0</v>
      </c>
      <c r="G267" s="273">
        <v>0</v>
      </c>
      <c r="H267" s="273">
        <v>0</v>
      </c>
      <c r="I267" s="47">
        <f t="shared" si="24"/>
        <v>0</v>
      </c>
      <c r="J267" s="70">
        <f t="shared" si="25"/>
        <v>0</v>
      </c>
      <c r="K267" s="242">
        <f t="shared" si="26"/>
        <v>0</v>
      </c>
      <c r="L267" s="279">
        <f t="shared" si="28"/>
        <v>0</v>
      </c>
      <c r="M267" s="278">
        <f t="shared" si="29"/>
        <v>0</v>
      </c>
    </row>
    <row r="268" s="218" customFormat="1" ht="15.75" spans="1:13">
      <c r="A268" s="269">
        <f t="shared" si="27"/>
        <v>5</v>
      </c>
      <c r="B268" s="270">
        <v>20204</v>
      </c>
      <c r="C268" s="271" t="s">
        <v>384</v>
      </c>
      <c r="D268" s="273">
        <v>0</v>
      </c>
      <c r="E268" s="273">
        <v>0</v>
      </c>
      <c r="F268" s="273">
        <v>0</v>
      </c>
      <c r="G268" s="273">
        <v>0</v>
      </c>
      <c r="H268" s="273">
        <v>0</v>
      </c>
      <c r="I268" s="47">
        <f t="shared" si="24"/>
        <v>0</v>
      </c>
      <c r="J268" s="70">
        <f t="shared" si="25"/>
        <v>0</v>
      </c>
      <c r="K268" s="242">
        <f t="shared" si="26"/>
        <v>0</v>
      </c>
      <c r="L268" s="279">
        <f t="shared" si="28"/>
        <v>0</v>
      </c>
      <c r="M268" s="278">
        <f t="shared" si="29"/>
        <v>0</v>
      </c>
    </row>
    <row r="269" s="218" customFormat="1" ht="15.75" spans="1:13">
      <c r="A269" s="269">
        <f t="shared" si="27"/>
        <v>7</v>
      </c>
      <c r="B269" s="270">
        <v>2020401</v>
      </c>
      <c r="C269" s="271" t="s">
        <v>385</v>
      </c>
      <c r="D269" s="273">
        <v>0</v>
      </c>
      <c r="E269" s="273">
        <v>0</v>
      </c>
      <c r="F269" s="273">
        <v>0</v>
      </c>
      <c r="G269" s="273">
        <v>0</v>
      </c>
      <c r="H269" s="273">
        <v>0</v>
      </c>
      <c r="I269" s="47">
        <f t="shared" si="24"/>
        <v>0</v>
      </c>
      <c r="J269" s="70">
        <f t="shared" si="25"/>
        <v>0</v>
      </c>
      <c r="K269" s="242">
        <f t="shared" si="26"/>
        <v>0</v>
      </c>
      <c r="L269" s="279">
        <f t="shared" si="28"/>
        <v>0</v>
      </c>
      <c r="M269" s="278">
        <f t="shared" si="29"/>
        <v>0</v>
      </c>
    </row>
    <row r="270" s="218" customFormat="1" ht="15.75" spans="1:13">
      <c r="A270" s="269">
        <f t="shared" si="27"/>
        <v>7</v>
      </c>
      <c r="B270" s="270">
        <v>2020402</v>
      </c>
      <c r="C270" s="271" t="s">
        <v>386</v>
      </c>
      <c r="D270" s="273">
        <v>0</v>
      </c>
      <c r="E270" s="273">
        <v>0</v>
      </c>
      <c r="F270" s="273">
        <v>0</v>
      </c>
      <c r="G270" s="273">
        <v>0</v>
      </c>
      <c r="H270" s="273">
        <v>0</v>
      </c>
      <c r="I270" s="47">
        <f t="shared" si="24"/>
        <v>0</v>
      </c>
      <c r="J270" s="70">
        <f t="shared" si="25"/>
        <v>0</v>
      </c>
      <c r="K270" s="242">
        <f t="shared" si="26"/>
        <v>0</v>
      </c>
      <c r="L270" s="279">
        <f t="shared" si="28"/>
        <v>0</v>
      </c>
      <c r="M270" s="278">
        <f t="shared" si="29"/>
        <v>0</v>
      </c>
    </row>
    <row r="271" s="218" customFormat="1" ht="15.75" spans="1:13">
      <c r="A271" s="269">
        <f t="shared" si="27"/>
        <v>7</v>
      </c>
      <c r="B271" s="270">
        <v>2020403</v>
      </c>
      <c r="C271" s="271" t="s">
        <v>387</v>
      </c>
      <c r="D271" s="273">
        <v>0</v>
      </c>
      <c r="E271" s="273">
        <v>0</v>
      </c>
      <c r="F271" s="273">
        <v>0</v>
      </c>
      <c r="G271" s="273">
        <v>0</v>
      </c>
      <c r="H271" s="273">
        <v>0</v>
      </c>
      <c r="I271" s="47">
        <f t="shared" si="24"/>
        <v>0</v>
      </c>
      <c r="J271" s="70">
        <f t="shared" si="25"/>
        <v>0</v>
      </c>
      <c r="K271" s="242">
        <f t="shared" si="26"/>
        <v>0</v>
      </c>
      <c r="L271" s="279">
        <f t="shared" si="28"/>
        <v>0</v>
      </c>
      <c r="M271" s="278">
        <f t="shared" si="29"/>
        <v>0</v>
      </c>
    </row>
    <row r="272" s="218" customFormat="1" ht="15.75" spans="1:13">
      <c r="A272" s="269">
        <f t="shared" si="27"/>
        <v>7</v>
      </c>
      <c r="B272" s="270">
        <v>2020404</v>
      </c>
      <c r="C272" s="271" t="s">
        <v>388</v>
      </c>
      <c r="D272" s="273">
        <v>0</v>
      </c>
      <c r="E272" s="273">
        <v>0</v>
      </c>
      <c r="F272" s="273">
        <v>0</v>
      </c>
      <c r="G272" s="273">
        <v>0</v>
      </c>
      <c r="H272" s="273">
        <v>0</v>
      </c>
      <c r="I272" s="47">
        <f t="shared" si="24"/>
        <v>0</v>
      </c>
      <c r="J272" s="70">
        <f t="shared" si="25"/>
        <v>0</v>
      </c>
      <c r="K272" s="242">
        <f t="shared" si="26"/>
        <v>0</v>
      </c>
      <c r="L272" s="279">
        <f t="shared" si="28"/>
        <v>0</v>
      </c>
      <c r="M272" s="278">
        <f t="shared" si="29"/>
        <v>0</v>
      </c>
    </row>
    <row r="273" s="218" customFormat="1" ht="15.75" spans="1:13">
      <c r="A273" s="269">
        <f t="shared" si="27"/>
        <v>7</v>
      </c>
      <c r="B273" s="270">
        <v>2020499</v>
      </c>
      <c r="C273" s="271" t="s">
        <v>389</v>
      </c>
      <c r="D273" s="273">
        <v>0</v>
      </c>
      <c r="E273" s="273">
        <v>0</v>
      </c>
      <c r="F273" s="273">
        <v>0</v>
      </c>
      <c r="G273" s="273">
        <v>0</v>
      </c>
      <c r="H273" s="273">
        <v>0</v>
      </c>
      <c r="I273" s="47">
        <f t="shared" si="24"/>
        <v>0</v>
      </c>
      <c r="J273" s="70">
        <f t="shared" si="25"/>
        <v>0</v>
      </c>
      <c r="K273" s="242">
        <f t="shared" si="26"/>
        <v>0</v>
      </c>
      <c r="L273" s="279">
        <f t="shared" si="28"/>
        <v>0</v>
      </c>
      <c r="M273" s="278">
        <f t="shared" si="29"/>
        <v>0</v>
      </c>
    </row>
    <row r="274" s="218" customFormat="1" ht="15.75" spans="1:13">
      <c r="A274" s="269">
        <f t="shared" si="27"/>
        <v>5</v>
      </c>
      <c r="B274" s="270">
        <v>20205</v>
      </c>
      <c r="C274" s="271" t="s">
        <v>390</v>
      </c>
      <c r="D274" s="273">
        <v>0</v>
      </c>
      <c r="E274" s="273">
        <v>0</v>
      </c>
      <c r="F274" s="273">
        <v>0</v>
      </c>
      <c r="G274" s="273">
        <v>0</v>
      </c>
      <c r="H274" s="273">
        <v>0</v>
      </c>
      <c r="I274" s="47">
        <f t="shared" si="24"/>
        <v>0</v>
      </c>
      <c r="J274" s="70">
        <f t="shared" si="25"/>
        <v>0</v>
      </c>
      <c r="K274" s="242">
        <f t="shared" si="26"/>
        <v>0</v>
      </c>
      <c r="L274" s="279">
        <f t="shared" si="28"/>
        <v>0</v>
      </c>
      <c r="M274" s="278">
        <f t="shared" si="29"/>
        <v>0</v>
      </c>
    </row>
    <row r="275" s="218" customFormat="1" ht="15.75" spans="1:13">
      <c r="A275" s="269">
        <f t="shared" si="27"/>
        <v>7</v>
      </c>
      <c r="B275" s="270">
        <v>2020503</v>
      </c>
      <c r="C275" s="271" t="s">
        <v>391</v>
      </c>
      <c r="D275" s="273">
        <v>0</v>
      </c>
      <c r="E275" s="273">
        <v>0</v>
      </c>
      <c r="F275" s="273">
        <v>0</v>
      </c>
      <c r="G275" s="273">
        <v>0</v>
      </c>
      <c r="H275" s="273">
        <v>0</v>
      </c>
      <c r="I275" s="47">
        <f t="shared" si="24"/>
        <v>0</v>
      </c>
      <c r="J275" s="70">
        <f t="shared" si="25"/>
        <v>0</v>
      </c>
      <c r="K275" s="242">
        <f t="shared" si="26"/>
        <v>0</v>
      </c>
      <c r="L275" s="279">
        <f t="shared" si="28"/>
        <v>0</v>
      </c>
      <c r="M275" s="278">
        <f t="shared" si="29"/>
        <v>0</v>
      </c>
    </row>
    <row r="276" s="218" customFormat="1" ht="15.75" spans="1:13">
      <c r="A276" s="269">
        <f t="shared" si="27"/>
        <v>7</v>
      </c>
      <c r="B276" s="270">
        <v>2020504</v>
      </c>
      <c r="C276" s="271" t="s">
        <v>392</v>
      </c>
      <c r="D276" s="273">
        <v>0</v>
      </c>
      <c r="E276" s="273">
        <v>0</v>
      </c>
      <c r="F276" s="273">
        <v>0</v>
      </c>
      <c r="G276" s="273">
        <v>0</v>
      </c>
      <c r="H276" s="273">
        <v>0</v>
      </c>
      <c r="I276" s="47">
        <f t="shared" si="24"/>
        <v>0</v>
      </c>
      <c r="J276" s="70">
        <f t="shared" si="25"/>
        <v>0</v>
      </c>
      <c r="K276" s="242">
        <f t="shared" si="26"/>
        <v>0</v>
      </c>
      <c r="L276" s="279">
        <f t="shared" si="28"/>
        <v>0</v>
      </c>
      <c r="M276" s="278">
        <f t="shared" si="29"/>
        <v>0</v>
      </c>
    </row>
    <row r="277" s="218" customFormat="1" ht="15.75" spans="1:13">
      <c r="A277" s="269">
        <f t="shared" si="27"/>
        <v>7</v>
      </c>
      <c r="B277" s="270">
        <v>2020599</v>
      </c>
      <c r="C277" s="271" t="s">
        <v>393</v>
      </c>
      <c r="D277" s="273">
        <v>0</v>
      </c>
      <c r="E277" s="273">
        <v>0</v>
      </c>
      <c r="F277" s="273">
        <v>0</v>
      </c>
      <c r="G277" s="273">
        <v>0</v>
      </c>
      <c r="H277" s="273">
        <v>0</v>
      </c>
      <c r="I277" s="47">
        <f t="shared" si="24"/>
        <v>0</v>
      </c>
      <c r="J277" s="70">
        <f t="shared" si="25"/>
        <v>0</v>
      </c>
      <c r="K277" s="242">
        <f t="shared" si="26"/>
        <v>0</v>
      </c>
      <c r="L277" s="279">
        <f t="shared" si="28"/>
        <v>0</v>
      </c>
      <c r="M277" s="278">
        <f t="shared" si="29"/>
        <v>0</v>
      </c>
    </row>
    <row r="278" s="218" customFormat="1" ht="15.75" spans="1:13">
      <c r="A278" s="269">
        <f t="shared" si="27"/>
        <v>5</v>
      </c>
      <c r="B278" s="270">
        <v>20206</v>
      </c>
      <c r="C278" s="271" t="s">
        <v>394</v>
      </c>
      <c r="D278" s="273">
        <v>0</v>
      </c>
      <c r="E278" s="273">
        <v>0</v>
      </c>
      <c r="F278" s="273">
        <v>0</v>
      </c>
      <c r="G278" s="273">
        <v>0</v>
      </c>
      <c r="H278" s="273">
        <v>0</v>
      </c>
      <c r="I278" s="47">
        <f t="shared" si="24"/>
        <v>0</v>
      </c>
      <c r="J278" s="70">
        <f t="shared" si="25"/>
        <v>0</v>
      </c>
      <c r="K278" s="242">
        <f t="shared" si="26"/>
        <v>0</v>
      </c>
      <c r="L278" s="279">
        <f t="shared" si="28"/>
        <v>0</v>
      </c>
      <c r="M278" s="278">
        <f t="shared" si="29"/>
        <v>0</v>
      </c>
    </row>
    <row r="279" s="218" customFormat="1" ht="15.75" spans="1:13">
      <c r="A279" s="269">
        <f t="shared" si="27"/>
        <v>7</v>
      </c>
      <c r="B279" s="270">
        <v>2020601</v>
      </c>
      <c r="C279" s="271" t="s">
        <v>395</v>
      </c>
      <c r="D279" s="273">
        <v>0</v>
      </c>
      <c r="E279" s="273">
        <v>0</v>
      </c>
      <c r="F279" s="273">
        <v>0</v>
      </c>
      <c r="G279" s="273">
        <v>0</v>
      </c>
      <c r="H279" s="273">
        <v>0</v>
      </c>
      <c r="I279" s="47">
        <f t="shared" si="24"/>
        <v>0</v>
      </c>
      <c r="J279" s="70">
        <f t="shared" si="25"/>
        <v>0</v>
      </c>
      <c r="K279" s="242">
        <f t="shared" si="26"/>
        <v>0</v>
      </c>
      <c r="L279" s="279">
        <f t="shared" si="28"/>
        <v>0</v>
      </c>
      <c r="M279" s="278">
        <f t="shared" si="29"/>
        <v>0</v>
      </c>
    </row>
    <row r="280" s="218" customFormat="1" ht="15.75" spans="1:13">
      <c r="A280" s="269">
        <f t="shared" si="27"/>
        <v>5</v>
      </c>
      <c r="B280" s="270">
        <v>20207</v>
      </c>
      <c r="C280" s="271" t="s">
        <v>396</v>
      </c>
      <c r="D280" s="273">
        <v>0</v>
      </c>
      <c r="E280" s="273">
        <v>0</v>
      </c>
      <c r="F280" s="273">
        <v>0</v>
      </c>
      <c r="G280" s="273">
        <v>0</v>
      </c>
      <c r="H280" s="273">
        <v>0</v>
      </c>
      <c r="I280" s="47">
        <f t="shared" si="24"/>
        <v>0</v>
      </c>
      <c r="J280" s="70">
        <f t="shared" si="25"/>
        <v>0</v>
      </c>
      <c r="K280" s="242">
        <f t="shared" si="26"/>
        <v>0</v>
      </c>
      <c r="L280" s="279">
        <f t="shared" si="28"/>
        <v>0</v>
      </c>
      <c r="M280" s="278">
        <f t="shared" si="29"/>
        <v>0</v>
      </c>
    </row>
    <row r="281" s="218" customFormat="1" ht="15.75" spans="1:13">
      <c r="A281" s="269">
        <f t="shared" si="27"/>
        <v>7</v>
      </c>
      <c r="B281" s="270">
        <v>2020701</v>
      </c>
      <c r="C281" s="271" t="s">
        <v>397</v>
      </c>
      <c r="D281" s="273">
        <v>0</v>
      </c>
      <c r="E281" s="273">
        <v>0</v>
      </c>
      <c r="F281" s="273">
        <v>0</v>
      </c>
      <c r="G281" s="273">
        <v>0</v>
      </c>
      <c r="H281" s="273">
        <v>0</v>
      </c>
      <c r="I281" s="47">
        <f t="shared" si="24"/>
        <v>0</v>
      </c>
      <c r="J281" s="70">
        <f t="shared" si="25"/>
        <v>0</v>
      </c>
      <c r="K281" s="242">
        <f t="shared" si="26"/>
        <v>0</v>
      </c>
      <c r="L281" s="279">
        <f t="shared" si="28"/>
        <v>0</v>
      </c>
      <c r="M281" s="278">
        <f t="shared" si="29"/>
        <v>0</v>
      </c>
    </row>
    <row r="282" s="218" customFormat="1" ht="15.75" spans="1:13">
      <c r="A282" s="269">
        <f t="shared" si="27"/>
        <v>7</v>
      </c>
      <c r="B282" s="270">
        <v>2020702</v>
      </c>
      <c r="C282" s="271" t="s">
        <v>398</v>
      </c>
      <c r="D282" s="273">
        <v>0</v>
      </c>
      <c r="E282" s="273">
        <v>0</v>
      </c>
      <c r="F282" s="273">
        <v>0</v>
      </c>
      <c r="G282" s="273">
        <v>0</v>
      </c>
      <c r="H282" s="273">
        <v>0</v>
      </c>
      <c r="I282" s="47">
        <f t="shared" si="24"/>
        <v>0</v>
      </c>
      <c r="J282" s="70">
        <f t="shared" si="25"/>
        <v>0</v>
      </c>
      <c r="K282" s="242">
        <f t="shared" si="26"/>
        <v>0</v>
      </c>
      <c r="L282" s="279">
        <f t="shared" si="28"/>
        <v>0</v>
      </c>
      <c r="M282" s="278">
        <f t="shared" si="29"/>
        <v>0</v>
      </c>
    </row>
    <row r="283" s="218" customFormat="1" ht="15.75" spans="1:13">
      <c r="A283" s="269">
        <f t="shared" si="27"/>
        <v>7</v>
      </c>
      <c r="B283" s="270">
        <v>2020703</v>
      </c>
      <c r="C283" s="271" t="s">
        <v>399</v>
      </c>
      <c r="D283" s="273">
        <v>0</v>
      </c>
      <c r="E283" s="273">
        <v>0</v>
      </c>
      <c r="F283" s="273">
        <v>0</v>
      </c>
      <c r="G283" s="273">
        <v>0</v>
      </c>
      <c r="H283" s="273">
        <v>0</v>
      </c>
      <c r="I283" s="47">
        <f t="shared" si="24"/>
        <v>0</v>
      </c>
      <c r="J283" s="70">
        <f t="shared" si="25"/>
        <v>0</v>
      </c>
      <c r="K283" s="242">
        <f t="shared" si="26"/>
        <v>0</v>
      </c>
      <c r="L283" s="279">
        <f t="shared" si="28"/>
        <v>0</v>
      </c>
      <c r="M283" s="278">
        <f t="shared" si="29"/>
        <v>0</v>
      </c>
    </row>
    <row r="284" s="218" customFormat="1" ht="15.75" spans="1:13">
      <c r="A284" s="269">
        <f t="shared" si="27"/>
        <v>7</v>
      </c>
      <c r="B284" s="270">
        <v>2020799</v>
      </c>
      <c r="C284" s="271" t="s">
        <v>400</v>
      </c>
      <c r="D284" s="273">
        <v>0</v>
      </c>
      <c r="E284" s="273">
        <v>0</v>
      </c>
      <c r="F284" s="273">
        <v>0</v>
      </c>
      <c r="G284" s="273">
        <v>0</v>
      </c>
      <c r="H284" s="273">
        <v>0</v>
      </c>
      <c r="I284" s="47">
        <f t="shared" si="24"/>
        <v>0</v>
      </c>
      <c r="J284" s="70">
        <f t="shared" si="25"/>
        <v>0</v>
      </c>
      <c r="K284" s="242">
        <f t="shared" si="26"/>
        <v>0</v>
      </c>
      <c r="L284" s="279">
        <f t="shared" si="28"/>
        <v>0</v>
      </c>
      <c r="M284" s="278">
        <f t="shared" si="29"/>
        <v>0</v>
      </c>
    </row>
    <row r="285" s="218" customFormat="1" ht="15.75" spans="1:13">
      <c r="A285" s="269">
        <f t="shared" si="27"/>
        <v>5</v>
      </c>
      <c r="B285" s="270">
        <v>20208</v>
      </c>
      <c r="C285" s="271" t="s">
        <v>401</v>
      </c>
      <c r="D285" s="273">
        <v>0</v>
      </c>
      <c r="E285" s="273">
        <v>0</v>
      </c>
      <c r="F285" s="273">
        <v>0</v>
      </c>
      <c r="G285" s="273">
        <v>0</v>
      </c>
      <c r="H285" s="273">
        <v>0</v>
      </c>
      <c r="I285" s="47">
        <f t="shared" si="24"/>
        <v>0</v>
      </c>
      <c r="J285" s="70">
        <f t="shared" si="25"/>
        <v>0</v>
      </c>
      <c r="K285" s="242">
        <f t="shared" si="26"/>
        <v>0</v>
      </c>
      <c r="L285" s="279">
        <f t="shared" si="28"/>
        <v>0</v>
      </c>
      <c r="M285" s="278">
        <f t="shared" si="29"/>
        <v>0</v>
      </c>
    </row>
    <row r="286" s="218" customFormat="1" ht="15.75" spans="1:13">
      <c r="A286" s="269">
        <f t="shared" si="27"/>
        <v>7</v>
      </c>
      <c r="B286" s="270">
        <v>2020801</v>
      </c>
      <c r="C286" s="271" t="s">
        <v>274</v>
      </c>
      <c r="D286" s="273">
        <v>0</v>
      </c>
      <c r="E286" s="273">
        <v>0</v>
      </c>
      <c r="F286" s="273">
        <v>0</v>
      </c>
      <c r="G286" s="273">
        <v>0</v>
      </c>
      <c r="H286" s="273">
        <v>0</v>
      </c>
      <c r="I286" s="47">
        <f t="shared" si="24"/>
        <v>0</v>
      </c>
      <c r="J286" s="70">
        <f t="shared" si="25"/>
        <v>0</v>
      </c>
      <c r="K286" s="242">
        <f t="shared" si="26"/>
        <v>0</v>
      </c>
      <c r="L286" s="279">
        <f t="shared" si="28"/>
        <v>0</v>
      </c>
      <c r="M286" s="278">
        <f t="shared" si="29"/>
        <v>0</v>
      </c>
    </row>
    <row r="287" s="218" customFormat="1" ht="15.75" spans="1:13">
      <c r="A287" s="269">
        <f t="shared" si="27"/>
        <v>7</v>
      </c>
      <c r="B287" s="270">
        <v>2020802</v>
      </c>
      <c r="C287" s="271" t="s">
        <v>252</v>
      </c>
      <c r="D287" s="273">
        <v>0</v>
      </c>
      <c r="E287" s="273">
        <v>0</v>
      </c>
      <c r="F287" s="273">
        <v>0</v>
      </c>
      <c r="G287" s="273">
        <v>0</v>
      </c>
      <c r="H287" s="273">
        <v>0</v>
      </c>
      <c r="I287" s="47">
        <f t="shared" si="24"/>
        <v>0</v>
      </c>
      <c r="J287" s="70">
        <f t="shared" si="25"/>
        <v>0</v>
      </c>
      <c r="K287" s="242">
        <f t="shared" si="26"/>
        <v>0</v>
      </c>
      <c r="L287" s="279">
        <f t="shared" si="28"/>
        <v>0</v>
      </c>
      <c r="M287" s="278">
        <f t="shared" si="29"/>
        <v>0</v>
      </c>
    </row>
    <row r="288" s="218" customFormat="1" ht="15.75" spans="1:13">
      <c r="A288" s="269">
        <f t="shared" si="27"/>
        <v>7</v>
      </c>
      <c r="B288" s="270">
        <v>2020803</v>
      </c>
      <c r="C288" s="271" t="s">
        <v>229</v>
      </c>
      <c r="D288" s="273">
        <v>0</v>
      </c>
      <c r="E288" s="273">
        <v>0</v>
      </c>
      <c r="F288" s="273">
        <v>0</v>
      </c>
      <c r="G288" s="273">
        <v>0</v>
      </c>
      <c r="H288" s="273">
        <v>0</v>
      </c>
      <c r="I288" s="47">
        <f t="shared" si="24"/>
        <v>0</v>
      </c>
      <c r="J288" s="70">
        <f t="shared" si="25"/>
        <v>0</v>
      </c>
      <c r="K288" s="242">
        <f t="shared" si="26"/>
        <v>0</v>
      </c>
      <c r="L288" s="279">
        <f t="shared" si="28"/>
        <v>0</v>
      </c>
      <c r="M288" s="278">
        <f t="shared" si="29"/>
        <v>0</v>
      </c>
    </row>
    <row r="289" s="218" customFormat="1" ht="15.75" spans="1:13">
      <c r="A289" s="269">
        <f t="shared" si="27"/>
        <v>7</v>
      </c>
      <c r="B289" s="270">
        <v>2020850</v>
      </c>
      <c r="C289" s="271" t="s">
        <v>281</v>
      </c>
      <c r="D289" s="273">
        <v>0</v>
      </c>
      <c r="E289" s="273">
        <v>0</v>
      </c>
      <c r="F289" s="273">
        <v>0</v>
      </c>
      <c r="G289" s="273">
        <v>0</v>
      </c>
      <c r="H289" s="273">
        <v>0</v>
      </c>
      <c r="I289" s="47">
        <f t="shared" si="24"/>
        <v>0</v>
      </c>
      <c r="J289" s="70">
        <f t="shared" si="25"/>
        <v>0</v>
      </c>
      <c r="K289" s="242">
        <f t="shared" si="26"/>
        <v>0</v>
      </c>
      <c r="L289" s="279">
        <f t="shared" si="28"/>
        <v>0</v>
      </c>
      <c r="M289" s="278">
        <f t="shared" si="29"/>
        <v>0</v>
      </c>
    </row>
    <row r="290" s="218" customFormat="1" ht="15.75" spans="1:13">
      <c r="A290" s="269">
        <f t="shared" si="27"/>
        <v>7</v>
      </c>
      <c r="B290" s="270">
        <v>2020899</v>
      </c>
      <c r="C290" s="271" t="s">
        <v>402</v>
      </c>
      <c r="D290" s="273">
        <v>0</v>
      </c>
      <c r="E290" s="273">
        <v>0</v>
      </c>
      <c r="F290" s="273">
        <v>0</v>
      </c>
      <c r="G290" s="273">
        <v>0</v>
      </c>
      <c r="H290" s="273">
        <v>0</v>
      </c>
      <c r="I290" s="47">
        <f t="shared" si="24"/>
        <v>0</v>
      </c>
      <c r="J290" s="70">
        <f t="shared" si="25"/>
        <v>0</v>
      </c>
      <c r="K290" s="242">
        <f t="shared" si="26"/>
        <v>0</v>
      </c>
      <c r="L290" s="279">
        <f t="shared" si="28"/>
        <v>0</v>
      </c>
      <c r="M290" s="278">
        <f t="shared" si="29"/>
        <v>0</v>
      </c>
    </row>
    <row r="291" s="218" customFormat="1" ht="15.75" spans="1:13">
      <c r="A291" s="269">
        <f t="shared" si="27"/>
        <v>5</v>
      </c>
      <c r="B291" s="270">
        <v>20299</v>
      </c>
      <c r="C291" s="271" t="s">
        <v>403</v>
      </c>
      <c r="D291" s="273">
        <v>0</v>
      </c>
      <c r="E291" s="273">
        <v>0</v>
      </c>
      <c r="F291" s="273">
        <v>0</v>
      </c>
      <c r="G291" s="273">
        <v>0</v>
      </c>
      <c r="H291" s="273">
        <v>0</v>
      </c>
      <c r="I291" s="47">
        <f t="shared" si="24"/>
        <v>0</v>
      </c>
      <c r="J291" s="70">
        <f t="shared" si="25"/>
        <v>0</v>
      </c>
      <c r="K291" s="242">
        <f t="shared" si="26"/>
        <v>0</v>
      </c>
      <c r="L291" s="279">
        <f t="shared" si="28"/>
        <v>0</v>
      </c>
      <c r="M291" s="278">
        <f t="shared" si="29"/>
        <v>0</v>
      </c>
    </row>
    <row r="292" s="218" customFormat="1" ht="15.75" spans="1:13">
      <c r="A292" s="269">
        <f t="shared" si="27"/>
        <v>7</v>
      </c>
      <c r="B292" s="270">
        <v>2029901</v>
      </c>
      <c r="C292" s="271" t="s">
        <v>404</v>
      </c>
      <c r="D292" s="273">
        <v>0</v>
      </c>
      <c r="E292" s="273">
        <v>0</v>
      </c>
      <c r="F292" s="273">
        <v>0</v>
      </c>
      <c r="G292" s="273">
        <v>0</v>
      </c>
      <c r="H292" s="273">
        <v>0</v>
      </c>
      <c r="I292" s="47">
        <f t="shared" si="24"/>
        <v>0</v>
      </c>
      <c r="J292" s="70">
        <f t="shared" si="25"/>
        <v>0</v>
      </c>
      <c r="K292" s="242">
        <f t="shared" si="26"/>
        <v>0</v>
      </c>
      <c r="L292" s="279">
        <f t="shared" si="28"/>
        <v>0</v>
      </c>
      <c r="M292" s="278">
        <f t="shared" si="29"/>
        <v>0</v>
      </c>
    </row>
    <row r="293" s="218" customFormat="1" ht="15.75" spans="1:13">
      <c r="A293" s="269">
        <f t="shared" si="27"/>
        <v>3</v>
      </c>
      <c r="B293" s="270">
        <v>203</v>
      </c>
      <c r="C293" s="271" t="s">
        <v>405</v>
      </c>
      <c r="D293" s="273">
        <v>0</v>
      </c>
      <c r="E293" s="273">
        <v>0</v>
      </c>
      <c r="F293" s="273">
        <v>0</v>
      </c>
      <c r="G293" s="273">
        <v>0</v>
      </c>
      <c r="H293" s="273">
        <v>0</v>
      </c>
      <c r="I293" s="47">
        <f t="shared" si="24"/>
        <v>0</v>
      </c>
      <c r="J293" s="70">
        <f t="shared" si="25"/>
        <v>0</v>
      </c>
      <c r="K293" s="242">
        <f t="shared" si="26"/>
        <v>0</v>
      </c>
      <c r="L293" s="279">
        <f t="shared" si="28"/>
        <v>0</v>
      </c>
      <c r="M293" s="278">
        <f t="shared" si="29"/>
        <v>0</v>
      </c>
    </row>
    <row r="294" s="218" customFormat="1" ht="15.75" spans="1:13">
      <c r="A294" s="269">
        <f t="shared" si="27"/>
        <v>5</v>
      </c>
      <c r="B294" s="270">
        <v>20301</v>
      </c>
      <c r="C294" s="271" t="s">
        <v>406</v>
      </c>
      <c r="D294" s="273">
        <v>0</v>
      </c>
      <c r="E294" s="273">
        <v>0</v>
      </c>
      <c r="F294" s="273">
        <v>0</v>
      </c>
      <c r="G294" s="273">
        <v>0</v>
      </c>
      <c r="H294" s="273">
        <v>0</v>
      </c>
      <c r="I294" s="47">
        <f t="shared" si="24"/>
        <v>0</v>
      </c>
      <c r="J294" s="70">
        <f t="shared" si="25"/>
        <v>0</v>
      </c>
      <c r="K294" s="242">
        <f t="shared" si="26"/>
        <v>0</v>
      </c>
      <c r="L294" s="279">
        <f t="shared" si="28"/>
        <v>0</v>
      </c>
      <c r="M294" s="278">
        <f t="shared" si="29"/>
        <v>0</v>
      </c>
    </row>
    <row r="295" s="218" customFormat="1" ht="15.75" spans="1:13">
      <c r="A295" s="269">
        <f t="shared" si="27"/>
        <v>7</v>
      </c>
      <c r="B295" s="270">
        <v>2030101</v>
      </c>
      <c r="C295" s="271" t="s">
        <v>407</v>
      </c>
      <c r="D295" s="273">
        <v>0</v>
      </c>
      <c r="E295" s="273">
        <v>0</v>
      </c>
      <c r="F295" s="273">
        <v>0</v>
      </c>
      <c r="G295" s="273">
        <v>0</v>
      </c>
      <c r="H295" s="273">
        <v>0</v>
      </c>
      <c r="I295" s="47">
        <f t="shared" si="24"/>
        <v>0</v>
      </c>
      <c r="J295" s="70">
        <f t="shared" si="25"/>
        <v>0</v>
      </c>
      <c r="K295" s="242">
        <f t="shared" si="26"/>
        <v>0</v>
      </c>
      <c r="L295" s="279">
        <f t="shared" si="28"/>
        <v>0</v>
      </c>
      <c r="M295" s="278">
        <f t="shared" si="29"/>
        <v>0</v>
      </c>
    </row>
    <row r="296" s="242" customFormat="1" ht="15.75" spans="1:13">
      <c r="A296" s="269">
        <f t="shared" si="27"/>
        <v>5</v>
      </c>
      <c r="B296" s="270">
        <v>20304</v>
      </c>
      <c r="C296" s="271" t="s">
        <v>408</v>
      </c>
      <c r="D296" s="273">
        <v>0</v>
      </c>
      <c r="E296" s="273">
        <v>0</v>
      </c>
      <c r="F296" s="273">
        <v>0</v>
      </c>
      <c r="G296" s="273">
        <v>0</v>
      </c>
      <c r="H296" s="273">
        <v>0</v>
      </c>
      <c r="I296" s="47">
        <f t="shared" si="24"/>
        <v>0</v>
      </c>
      <c r="J296" s="70">
        <f t="shared" si="25"/>
        <v>0</v>
      </c>
      <c r="K296" s="242">
        <f t="shared" si="26"/>
        <v>0</v>
      </c>
      <c r="L296" s="279">
        <f t="shared" si="28"/>
        <v>0</v>
      </c>
      <c r="M296" s="278">
        <f t="shared" si="29"/>
        <v>0</v>
      </c>
    </row>
    <row r="297" s="242" customFormat="1" ht="15.75" spans="1:13">
      <c r="A297" s="269">
        <f t="shared" si="27"/>
        <v>7</v>
      </c>
      <c r="B297" s="270">
        <v>2030401</v>
      </c>
      <c r="C297" s="271" t="s">
        <v>409</v>
      </c>
      <c r="D297" s="273">
        <v>0</v>
      </c>
      <c r="E297" s="273">
        <v>0</v>
      </c>
      <c r="F297" s="273">
        <v>0</v>
      </c>
      <c r="G297" s="273">
        <v>0</v>
      </c>
      <c r="H297" s="273">
        <v>0</v>
      </c>
      <c r="I297" s="47">
        <f t="shared" si="24"/>
        <v>0</v>
      </c>
      <c r="J297" s="70">
        <f t="shared" si="25"/>
        <v>0</v>
      </c>
      <c r="K297" s="242">
        <f t="shared" si="26"/>
        <v>0</v>
      </c>
      <c r="L297" s="279">
        <f t="shared" si="28"/>
        <v>0</v>
      </c>
      <c r="M297" s="278">
        <f t="shared" si="29"/>
        <v>0</v>
      </c>
    </row>
    <row r="298" s="242" customFormat="1" ht="15.75" spans="1:13">
      <c r="A298" s="269">
        <f t="shared" si="27"/>
        <v>5</v>
      </c>
      <c r="B298" s="270">
        <v>20305</v>
      </c>
      <c r="C298" s="271" t="s">
        <v>410</v>
      </c>
      <c r="D298" s="273">
        <v>0</v>
      </c>
      <c r="E298" s="273">
        <v>0</v>
      </c>
      <c r="F298" s="273">
        <v>0</v>
      </c>
      <c r="G298" s="273">
        <v>0</v>
      </c>
      <c r="H298" s="273">
        <v>0</v>
      </c>
      <c r="I298" s="47">
        <f t="shared" si="24"/>
        <v>0</v>
      </c>
      <c r="J298" s="70">
        <f t="shared" si="25"/>
        <v>0</v>
      </c>
      <c r="K298" s="242">
        <f t="shared" si="26"/>
        <v>0</v>
      </c>
      <c r="L298" s="279">
        <f t="shared" si="28"/>
        <v>0</v>
      </c>
      <c r="M298" s="278">
        <f t="shared" si="29"/>
        <v>0</v>
      </c>
    </row>
    <row r="299" s="242" customFormat="1" ht="15.75" spans="1:13">
      <c r="A299" s="269">
        <f t="shared" si="27"/>
        <v>7</v>
      </c>
      <c r="B299" s="270">
        <v>2030501</v>
      </c>
      <c r="C299" s="271" t="s">
        <v>411</v>
      </c>
      <c r="D299" s="273">
        <v>0</v>
      </c>
      <c r="E299" s="273">
        <v>0</v>
      </c>
      <c r="F299" s="273">
        <v>0</v>
      </c>
      <c r="G299" s="273">
        <v>0</v>
      </c>
      <c r="H299" s="273">
        <v>0</v>
      </c>
      <c r="I299" s="47">
        <f t="shared" si="24"/>
        <v>0</v>
      </c>
      <c r="J299" s="70">
        <f t="shared" si="25"/>
        <v>0</v>
      </c>
      <c r="K299" s="242">
        <f t="shared" si="26"/>
        <v>0</v>
      </c>
      <c r="L299" s="279">
        <f t="shared" si="28"/>
        <v>0</v>
      </c>
      <c r="M299" s="278">
        <f t="shared" si="29"/>
        <v>0</v>
      </c>
    </row>
    <row r="300" s="242" customFormat="1" ht="15.75" spans="1:13">
      <c r="A300" s="269">
        <f t="shared" si="27"/>
        <v>5</v>
      </c>
      <c r="B300" s="270">
        <v>20306</v>
      </c>
      <c r="C300" s="271" t="s">
        <v>412</v>
      </c>
      <c r="D300" s="273">
        <v>0</v>
      </c>
      <c r="E300" s="273">
        <v>0</v>
      </c>
      <c r="F300" s="273">
        <v>0</v>
      </c>
      <c r="G300" s="273">
        <v>0</v>
      </c>
      <c r="H300" s="273">
        <v>0</v>
      </c>
      <c r="I300" s="47">
        <f t="shared" si="24"/>
        <v>0</v>
      </c>
      <c r="J300" s="70">
        <f t="shared" si="25"/>
        <v>0</v>
      </c>
      <c r="K300" s="242">
        <f t="shared" si="26"/>
        <v>0</v>
      </c>
      <c r="L300" s="279">
        <f t="shared" si="28"/>
        <v>0</v>
      </c>
      <c r="M300" s="278">
        <f t="shared" si="29"/>
        <v>0</v>
      </c>
    </row>
    <row r="301" s="242" customFormat="1" ht="15.75" spans="1:13">
      <c r="A301" s="269">
        <f t="shared" si="27"/>
        <v>7</v>
      </c>
      <c r="B301" s="270">
        <v>2030601</v>
      </c>
      <c r="C301" s="271" t="s">
        <v>413</v>
      </c>
      <c r="D301" s="273">
        <v>0</v>
      </c>
      <c r="E301" s="273">
        <v>0</v>
      </c>
      <c r="F301" s="273">
        <v>0</v>
      </c>
      <c r="G301" s="273">
        <v>0</v>
      </c>
      <c r="H301" s="273">
        <v>0</v>
      </c>
      <c r="I301" s="47">
        <f t="shared" si="24"/>
        <v>0</v>
      </c>
      <c r="J301" s="70">
        <f t="shared" si="25"/>
        <v>0</v>
      </c>
      <c r="K301" s="242">
        <f t="shared" si="26"/>
        <v>0</v>
      </c>
      <c r="L301" s="279">
        <f t="shared" si="28"/>
        <v>0</v>
      </c>
      <c r="M301" s="278">
        <f t="shared" si="29"/>
        <v>0</v>
      </c>
    </row>
    <row r="302" s="242" customFormat="1" ht="15.75" spans="1:13">
      <c r="A302" s="269">
        <f t="shared" si="27"/>
        <v>7</v>
      </c>
      <c r="B302" s="270">
        <v>2030602</v>
      </c>
      <c r="C302" s="271" t="s">
        <v>414</v>
      </c>
      <c r="D302" s="273">
        <v>0</v>
      </c>
      <c r="E302" s="273">
        <v>0</v>
      </c>
      <c r="F302" s="273">
        <v>0</v>
      </c>
      <c r="G302" s="273">
        <v>0</v>
      </c>
      <c r="H302" s="273">
        <v>0</v>
      </c>
      <c r="I302" s="47">
        <f t="shared" si="24"/>
        <v>0</v>
      </c>
      <c r="J302" s="70">
        <f t="shared" si="25"/>
        <v>0</v>
      </c>
      <c r="K302" s="242">
        <f t="shared" si="26"/>
        <v>0</v>
      </c>
      <c r="L302" s="279">
        <f t="shared" si="28"/>
        <v>0</v>
      </c>
      <c r="M302" s="278">
        <f t="shared" si="29"/>
        <v>0</v>
      </c>
    </row>
    <row r="303" s="242" customFormat="1" ht="15.75" spans="1:13">
      <c r="A303" s="269">
        <f t="shared" si="27"/>
        <v>7</v>
      </c>
      <c r="B303" s="270">
        <v>2030603</v>
      </c>
      <c r="C303" s="271" t="s">
        <v>415</v>
      </c>
      <c r="D303" s="273">
        <v>0</v>
      </c>
      <c r="E303" s="273">
        <v>0</v>
      </c>
      <c r="F303" s="273">
        <v>0</v>
      </c>
      <c r="G303" s="273">
        <v>0</v>
      </c>
      <c r="H303" s="273">
        <v>0</v>
      </c>
      <c r="I303" s="47">
        <f t="shared" si="24"/>
        <v>0</v>
      </c>
      <c r="J303" s="70">
        <f t="shared" si="25"/>
        <v>0</v>
      </c>
      <c r="K303" s="242">
        <f t="shared" si="26"/>
        <v>0</v>
      </c>
      <c r="L303" s="279">
        <f t="shared" si="28"/>
        <v>0</v>
      </c>
      <c r="M303" s="278">
        <f t="shared" si="29"/>
        <v>0</v>
      </c>
    </row>
    <row r="304" s="242" customFormat="1" ht="15.75" spans="1:13">
      <c r="A304" s="269">
        <f t="shared" si="27"/>
        <v>7</v>
      </c>
      <c r="B304" s="270">
        <v>2030604</v>
      </c>
      <c r="C304" s="271" t="s">
        <v>416</v>
      </c>
      <c r="D304" s="273">
        <v>0</v>
      </c>
      <c r="E304" s="273">
        <v>0</v>
      </c>
      <c r="F304" s="273">
        <v>0</v>
      </c>
      <c r="G304" s="273">
        <v>0</v>
      </c>
      <c r="H304" s="273">
        <v>0</v>
      </c>
      <c r="I304" s="47">
        <f t="shared" si="24"/>
        <v>0</v>
      </c>
      <c r="J304" s="70">
        <f t="shared" si="25"/>
        <v>0</v>
      </c>
      <c r="K304" s="242">
        <f t="shared" si="26"/>
        <v>0</v>
      </c>
      <c r="L304" s="279">
        <f t="shared" si="28"/>
        <v>0</v>
      </c>
      <c r="M304" s="278">
        <f t="shared" si="29"/>
        <v>0</v>
      </c>
    </row>
    <row r="305" s="242" customFormat="1" ht="15.75" spans="1:13">
      <c r="A305" s="269">
        <f t="shared" si="27"/>
        <v>7</v>
      </c>
      <c r="B305" s="270">
        <v>2030605</v>
      </c>
      <c r="C305" s="271" t="s">
        <v>417</v>
      </c>
      <c r="D305" s="273">
        <v>0</v>
      </c>
      <c r="E305" s="273">
        <v>0</v>
      </c>
      <c r="F305" s="273">
        <v>0</v>
      </c>
      <c r="G305" s="273">
        <v>0</v>
      </c>
      <c r="H305" s="273">
        <v>0</v>
      </c>
      <c r="I305" s="47">
        <f t="shared" si="24"/>
        <v>0</v>
      </c>
      <c r="J305" s="70">
        <f t="shared" si="25"/>
        <v>0</v>
      </c>
      <c r="K305" s="242">
        <f t="shared" si="26"/>
        <v>0</v>
      </c>
      <c r="L305" s="279">
        <f t="shared" si="28"/>
        <v>0</v>
      </c>
      <c r="M305" s="278">
        <f t="shared" si="29"/>
        <v>0</v>
      </c>
    </row>
    <row r="306" s="242" customFormat="1" ht="15.75" spans="1:13">
      <c r="A306" s="269">
        <f t="shared" si="27"/>
        <v>7</v>
      </c>
      <c r="B306" s="270">
        <v>2030606</v>
      </c>
      <c r="C306" s="271" t="s">
        <v>418</v>
      </c>
      <c r="D306" s="273">
        <v>0</v>
      </c>
      <c r="E306" s="273">
        <v>0</v>
      </c>
      <c r="F306" s="273">
        <v>0</v>
      </c>
      <c r="G306" s="273">
        <v>0</v>
      </c>
      <c r="H306" s="273">
        <v>0</v>
      </c>
      <c r="I306" s="47">
        <f t="shared" si="24"/>
        <v>0</v>
      </c>
      <c r="J306" s="70">
        <f t="shared" si="25"/>
        <v>0</v>
      </c>
      <c r="K306" s="242">
        <f t="shared" si="26"/>
        <v>0</v>
      </c>
      <c r="L306" s="279">
        <f t="shared" si="28"/>
        <v>0</v>
      </c>
      <c r="M306" s="278">
        <f t="shared" si="29"/>
        <v>0</v>
      </c>
    </row>
    <row r="307" s="242" customFormat="1" ht="15.75" spans="1:13">
      <c r="A307" s="269">
        <f t="shared" si="27"/>
        <v>7</v>
      </c>
      <c r="B307" s="270">
        <v>2030607</v>
      </c>
      <c r="C307" s="271" t="s">
        <v>419</v>
      </c>
      <c r="D307" s="273">
        <v>0</v>
      </c>
      <c r="E307" s="273">
        <v>0</v>
      </c>
      <c r="F307" s="273">
        <v>0</v>
      </c>
      <c r="G307" s="273">
        <v>0</v>
      </c>
      <c r="H307" s="273">
        <v>0</v>
      </c>
      <c r="I307" s="47">
        <f t="shared" si="24"/>
        <v>0</v>
      </c>
      <c r="J307" s="70">
        <f t="shared" si="25"/>
        <v>0</v>
      </c>
      <c r="K307" s="242">
        <f t="shared" si="26"/>
        <v>0</v>
      </c>
      <c r="L307" s="279">
        <f t="shared" si="28"/>
        <v>0</v>
      </c>
      <c r="M307" s="278">
        <f t="shared" si="29"/>
        <v>0</v>
      </c>
    </row>
    <row r="308" s="242" customFormat="1" ht="15.75" spans="1:13">
      <c r="A308" s="269">
        <f t="shared" si="27"/>
        <v>7</v>
      </c>
      <c r="B308" s="270">
        <v>2030608</v>
      </c>
      <c r="C308" s="271" t="s">
        <v>420</v>
      </c>
      <c r="D308" s="273">
        <v>0</v>
      </c>
      <c r="E308" s="273">
        <v>0</v>
      </c>
      <c r="F308" s="273">
        <v>0</v>
      </c>
      <c r="G308" s="273">
        <v>0</v>
      </c>
      <c r="H308" s="273">
        <v>0</v>
      </c>
      <c r="I308" s="47">
        <f t="shared" si="24"/>
        <v>0</v>
      </c>
      <c r="J308" s="70">
        <f t="shared" si="25"/>
        <v>0</v>
      </c>
      <c r="K308" s="242">
        <f t="shared" si="26"/>
        <v>0</v>
      </c>
      <c r="L308" s="279">
        <f t="shared" si="28"/>
        <v>0</v>
      </c>
      <c r="M308" s="278">
        <f t="shared" si="29"/>
        <v>0</v>
      </c>
    </row>
    <row r="309" s="242" customFormat="1" ht="15.75" spans="1:13">
      <c r="A309" s="269">
        <f t="shared" si="27"/>
        <v>7</v>
      </c>
      <c r="B309" s="270">
        <v>2030699</v>
      </c>
      <c r="C309" s="271" t="s">
        <v>421</v>
      </c>
      <c r="D309" s="273">
        <v>0</v>
      </c>
      <c r="E309" s="273">
        <v>0</v>
      </c>
      <c r="F309" s="273">
        <v>0</v>
      </c>
      <c r="G309" s="273">
        <v>0</v>
      </c>
      <c r="H309" s="273">
        <v>0</v>
      </c>
      <c r="I309" s="47">
        <f t="shared" si="24"/>
        <v>0</v>
      </c>
      <c r="J309" s="70">
        <f t="shared" si="25"/>
        <v>0</v>
      </c>
      <c r="K309" s="242">
        <f t="shared" si="26"/>
        <v>0</v>
      </c>
      <c r="L309" s="279">
        <f t="shared" si="28"/>
        <v>0</v>
      </c>
      <c r="M309" s="278">
        <f t="shared" si="29"/>
        <v>0</v>
      </c>
    </row>
    <row r="310" s="242" customFormat="1" ht="15.75" spans="1:13">
      <c r="A310" s="269">
        <f t="shared" si="27"/>
        <v>5</v>
      </c>
      <c r="B310" s="270">
        <v>20399</v>
      </c>
      <c r="C310" s="271" t="s">
        <v>422</v>
      </c>
      <c r="D310" s="273">
        <v>0</v>
      </c>
      <c r="E310" s="273">
        <v>0</v>
      </c>
      <c r="F310" s="273">
        <v>0</v>
      </c>
      <c r="G310" s="273">
        <v>0</v>
      </c>
      <c r="H310" s="273">
        <v>0</v>
      </c>
      <c r="I310" s="47">
        <f t="shared" si="24"/>
        <v>0</v>
      </c>
      <c r="J310" s="70">
        <f t="shared" si="25"/>
        <v>0</v>
      </c>
      <c r="K310" s="242">
        <f t="shared" si="26"/>
        <v>0</v>
      </c>
      <c r="L310" s="279">
        <f t="shared" si="28"/>
        <v>0</v>
      </c>
      <c r="M310" s="278">
        <f t="shared" si="29"/>
        <v>0</v>
      </c>
    </row>
    <row r="311" s="242" customFormat="1" ht="15.75" spans="1:13">
      <c r="A311" s="269">
        <f t="shared" si="27"/>
        <v>7</v>
      </c>
      <c r="B311" s="270">
        <v>2039901</v>
      </c>
      <c r="C311" s="271" t="s">
        <v>423</v>
      </c>
      <c r="D311" s="273">
        <v>0</v>
      </c>
      <c r="E311" s="273">
        <v>0</v>
      </c>
      <c r="F311" s="273">
        <v>0</v>
      </c>
      <c r="G311" s="273">
        <v>0</v>
      </c>
      <c r="H311" s="273">
        <v>0</v>
      </c>
      <c r="I311" s="47">
        <f t="shared" si="24"/>
        <v>0</v>
      </c>
      <c r="J311" s="70">
        <f t="shared" si="25"/>
        <v>0</v>
      </c>
      <c r="K311" s="242">
        <f t="shared" si="26"/>
        <v>0</v>
      </c>
      <c r="L311" s="279">
        <f t="shared" si="28"/>
        <v>0</v>
      </c>
      <c r="M311" s="278">
        <f t="shared" si="29"/>
        <v>0</v>
      </c>
    </row>
    <row r="312" s="242" customFormat="1" ht="18" customHeight="1" spans="1:13">
      <c r="A312" s="269">
        <f t="shared" si="27"/>
        <v>3</v>
      </c>
      <c r="B312" s="270">
        <v>204</v>
      </c>
      <c r="C312" s="271" t="s">
        <v>424</v>
      </c>
      <c r="D312" s="273">
        <v>24143</v>
      </c>
      <c r="E312" s="273">
        <v>16627</v>
      </c>
      <c r="F312" s="273">
        <v>16627</v>
      </c>
      <c r="G312" s="273">
        <v>0</v>
      </c>
      <c r="H312" s="273">
        <v>15715</v>
      </c>
      <c r="I312" s="47">
        <f t="shared" si="24"/>
        <v>68.8688232614008</v>
      </c>
      <c r="J312" s="70">
        <f t="shared" si="25"/>
        <v>105.803372573974</v>
      </c>
      <c r="K312" s="242">
        <f t="shared" si="26"/>
        <v>57397</v>
      </c>
      <c r="L312" s="279">
        <f t="shared" si="28"/>
        <v>73112</v>
      </c>
      <c r="M312" s="278">
        <f t="shared" si="29"/>
        <v>56485</v>
      </c>
    </row>
    <row r="313" s="218" customFormat="1" ht="15.75" spans="1:13">
      <c r="A313" s="269">
        <f t="shared" si="27"/>
        <v>5</v>
      </c>
      <c r="B313" s="270">
        <v>20401</v>
      </c>
      <c r="C313" s="271" t="s">
        <v>425</v>
      </c>
      <c r="D313" s="273">
        <v>0</v>
      </c>
      <c r="E313" s="273">
        <v>0</v>
      </c>
      <c r="F313" s="273">
        <v>0</v>
      </c>
      <c r="G313" s="273">
        <v>0</v>
      </c>
      <c r="H313" s="273">
        <v>0</v>
      </c>
      <c r="I313" s="47">
        <f t="shared" si="24"/>
        <v>0</v>
      </c>
      <c r="J313" s="70">
        <f t="shared" si="25"/>
        <v>0</v>
      </c>
      <c r="K313" s="242">
        <f t="shared" si="26"/>
        <v>0</v>
      </c>
      <c r="L313" s="279">
        <f t="shared" si="28"/>
        <v>0</v>
      </c>
      <c r="M313" s="278">
        <f t="shared" si="29"/>
        <v>0</v>
      </c>
    </row>
    <row r="314" s="218" customFormat="1" ht="15.75" spans="1:13">
      <c r="A314" s="269">
        <f t="shared" si="27"/>
        <v>7</v>
      </c>
      <c r="B314" s="270">
        <v>2040101</v>
      </c>
      <c r="C314" s="271" t="s">
        <v>426</v>
      </c>
      <c r="D314" s="273">
        <v>0</v>
      </c>
      <c r="E314" s="273">
        <v>0</v>
      </c>
      <c r="F314" s="273">
        <v>0</v>
      </c>
      <c r="G314" s="273">
        <v>0</v>
      </c>
      <c r="H314" s="273">
        <v>0</v>
      </c>
      <c r="I314" s="47">
        <f t="shared" si="24"/>
        <v>0</v>
      </c>
      <c r="J314" s="70">
        <f t="shared" si="25"/>
        <v>0</v>
      </c>
      <c r="K314" s="242">
        <f t="shared" si="26"/>
        <v>0</v>
      </c>
      <c r="L314" s="279">
        <f t="shared" si="28"/>
        <v>0</v>
      </c>
      <c r="M314" s="278">
        <f t="shared" si="29"/>
        <v>0</v>
      </c>
    </row>
    <row r="315" s="218" customFormat="1" ht="15.75" spans="1:13">
      <c r="A315" s="269">
        <f t="shared" si="27"/>
        <v>7</v>
      </c>
      <c r="B315" s="270">
        <v>2040199</v>
      </c>
      <c r="C315" s="271" t="s">
        <v>427</v>
      </c>
      <c r="D315" s="273">
        <v>0</v>
      </c>
      <c r="E315" s="273">
        <v>0</v>
      </c>
      <c r="F315" s="273">
        <v>0</v>
      </c>
      <c r="G315" s="273">
        <v>0</v>
      </c>
      <c r="H315" s="273">
        <v>0</v>
      </c>
      <c r="I315" s="47">
        <f t="shared" si="24"/>
        <v>0</v>
      </c>
      <c r="J315" s="70">
        <f t="shared" si="25"/>
        <v>0</v>
      </c>
      <c r="K315" s="242">
        <f t="shared" si="26"/>
        <v>0</v>
      </c>
      <c r="L315" s="279">
        <f t="shared" si="28"/>
        <v>0</v>
      </c>
      <c r="M315" s="278">
        <f t="shared" si="29"/>
        <v>0</v>
      </c>
    </row>
    <row r="316" s="218" customFormat="1" ht="18" customHeight="1" spans="1:13">
      <c r="A316" s="269">
        <f t="shared" si="27"/>
        <v>5</v>
      </c>
      <c r="B316" s="270">
        <v>20402</v>
      </c>
      <c r="C316" s="271" t="s">
        <v>428</v>
      </c>
      <c r="D316" s="273">
        <v>18323</v>
      </c>
      <c r="E316" s="273">
        <v>14172</v>
      </c>
      <c r="F316" s="273">
        <v>14172</v>
      </c>
      <c r="G316" s="273">
        <v>0</v>
      </c>
      <c r="H316" s="273">
        <v>12937</v>
      </c>
      <c r="I316" s="47">
        <f t="shared" si="24"/>
        <v>77.3454128690717</v>
      </c>
      <c r="J316" s="70">
        <f t="shared" si="25"/>
        <v>109.546262657494</v>
      </c>
      <c r="K316" s="242">
        <f t="shared" si="26"/>
        <v>46667</v>
      </c>
      <c r="L316" s="279">
        <f t="shared" si="28"/>
        <v>59604</v>
      </c>
      <c r="M316" s="278">
        <f t="shared" si="29"/>
        <v>45432</v>
      </c>
    </row>
    <row r="317" s="218" customFormat="1" ht="18" customHeight="1" spans="1:13">
      <c r="A317" s="269">
        <f t="shared" si="27"/>
        <v>7</v>
      </c>
      <c r="B317" s="270">
        <v>2040201</v>
      </c>
      <c r="C317" s="271" t="s">
        <v>227</v>
      </c>
      <c r="D317" s="273">
        <v>13955</v>
      </c>
      <c r="E317" s="273">
        <v>10074</v>
      </c>
      <c r="F317" s="273">
        <v>10074</v>
      </c>
      <c r="G317" s="273">
        <v>0</v>
      </c>
      <c r="H317" s="273">
        <v>10679</v>
      </c>
      <c r="I317" s="47">
        <f t="shared" si="24"/>
        <v>72.1891795055536</v>
      </c>
      <c r="J317" s="70">
        <f t="shared" si="25"/>
        <v>94.3346755314168</v>
      </c>
      <c r="K317" s="242">
        <f t="shared" si="26"/>
        <v>34103</v>
      </c>
      <c r="L317" s="279">
        <f t="shared" si="28"/>
        <v>44782</v>
      </c>
      <c r="M317" s="278">
        <f t="shared" si="29"/>
        <v>34708</v>
      </c>
    </row>
    <row r="318" s="218" customFormat="1" ht="18" customHeight="1" spans="1:13">
      <c r="A318" s="269">
        <f t="shared" si="27"/>
        <v>7</v>
      </c>
      <c r="B318" s="270">
        <v>2040202</v>
      </c>
      <c r="C318" s="271" t="s">
        <v>228</v>
      </c>
      <c r="D318" s="273">
        <v>0</v>
      </c>
      <c r="E318" s="273">
        <v>615</v>
      </c>
      <c r="F318" s="273">
        <v>615</v>
      </c>
      <c r="G318" s="273">
        <v>0</v>
      </c>
      <c r="H318" s="273">
        <v>0</v>
      </c>
      <c r="I318" s="47">
        <f t="shared" si="24"/>
        <v>0</v>
      </c>
      <c r="J318" s="70">
        <f t="shared" si="25"/>
        <v>0</v>
      </c>
      <c r="K318" s="242">
        <f t="shared" si="26"/>
        <v>1230</v>
      </c>
      <c r="L318" s="279">
        <f t="shared" si="28"/>
        <v>1230</v>
      </c>
      <c r="M318" s="278">
        <f t="shared" si="29"/>
        <v>615</v>
      </c>
    </row>
    <row r="319" s="218" customFormat="1" ht="15.75" spans="1:13">
      <c r="A319" s="269">
        <f t="shared" si="27"/>
        <v>7</v>
      </c>
      <c r="B319" s="270">
        <v>2040203</v>
      </c>
      <c r="C319" s="271" t="s">
        <v>229</v>
      </c>
      <c r="D319" s="273">
        <v>0</v>
      </c>
      <c r="E319" s="273">
        <v>0</v>
      </c>
      <c r="F319" s="273">
        <v>0</v>
      </c>
      <c r="G319" s="273">
        <v>0</v>
      </c>
      <c r="H319" s="273">
        <v>0</v>
      </c>
      <c r="I319" s="47">
        <f t="shared" si="24"/>
        <v>0</v>
      </c>
      <c r="J319" s="70">
        <f t="shared" si="25"/>
        <v>0</v>
      </c>
      <c r="K319" s="242">
        <f t="shared" si="26"/>
        <v>0</v>
      </c>
      <c r="L319" s="279">
        <f t="shared" si="28"/>
        <v>0</v>
      </c>
      <c r="M319" s="278">
        <f t="shared" si="29"/>
        <v>0</v>
      </c>
    </row>
    <row r="320" s="218" customFormat="1" ht="18" customHeight="1" spans="1:13">
      <c r="A320" s="269">
        <f t="shared" si="27"/>
        <v>7</v>
      </c>
      <c r="B320" s="270">
        <v>2040219</v>
      </c>
      <c r="C320" s="271" t="s">
        <v>270</v>
      </c>
      <c r="D320" s="273">
        <v>0</v>
      </c>
      <c r="E320" s="273">
        <v>0</v>
      </c>
      <c r="F320" s="273">
        <v>0</v>
      </c>
      <c r="G320" s="273">
        <v>0</v>
      </c>
      <c r="H320" s="273">
        <v>0</v>
      </c>
      <c r="I320" s="47">
        <f t="shared" si="24"/>
        <v>0</v>
      </c>
      <c r="J320" s="70">
        <f t="shared" si="25"/>
        <v>0</v>
      </c>
      <c r="K320" s="242">
        <f t="shared" si="26"/>
        <v>0</v>
      </c>
      <c r="L320" s="279">
        <f t="shared" si="28"/>
        <v>0</v>
      </c>
      <c r="M320" s="278">
        <f t="shared" si="29"/>
        <v>0</v>
      </c>
    </row>
    <row r="321" s="218" customFormat="1" ht="18" customHeight="1" spans="1:13">
      <c r="A321" s="269">
        <f t="shared" si="27"/>
        <v>7</v>
      </c>
      <c r="B321" s="270">
        <v>2040220</v>
      </c>
      <c r="C321" s="271" t="s">
        <v>429</v>
      </c>
      <c r="D321" s="273">
        <v>4353</v>
      </c>
      <c r="E321" s="273">
        <v>2943</v>
      </c>
      <c r="F321" s="273">
        <v>2943</v>
      </c>
      <c r="G321" s="273">
        <v>0</v>
      </c>
      <c r="H321" s="273">
        <v>1782</v>
      </c>
      <c r="I321" s="47">
        <f t="shared" si="24"/>
        <v>67.6085458304618</v>
      </c>
      <c r="J321" s="70">
        <f t="shared" si="25"/>
        <v>165.151515151515</v>
      </c>
      <c r="K321" s="242">
        <f t="shared" si="26"/>
        <v>10239</v>
      </c>
      <c r="L321" s="279">
        <f t="shared" si="28"/>
        <v>12021</v>
      </c>
      <c r="M321" s="278">
        <f t="shared" si="29"/>
        <v>9078</v>
      </c>
    </row>
    <row r="322" s="218" customFormat="1" ht="15.75" spans="1:13">
      <c r="A322" s="269">
        <f t="shared" si="27"/>
        <v>7</v>
      </c>
      <c r="B322" s="270">
        <v>2040221</v>
      </c>
      <c r="C322" s="271" t="s">
        <v>430</v>
      </c>
      <c r="D322" s="273">
        <v>0</v>
      </c>
      <c r="E322" s="273">
        <v>0</v>
      </c>
      <c r="F322" s="273">
        <v>0</v>
      </c>
      <c r="G322" s="273">
        <v>0</v>
      </c>
      <c r="H322" s="273">
        <v>0</v>
      </c>
      <c r="I322" s="47">
        <f t="shared" si="24"/>
        <v>0</v>
      </c>
      <c r="J322" s="70">
        <f t="shared" si="25"/>
        <v>0</v>
      </c>
      <c r="K322" s="242">
        <f t="shared" si="26"/>
        <v>0</v>
      </c>
      <c r="L322" s="279">
        <f t="shared" si="28"/>
        <v>0</v>
      </c>
      <c r="M322" s="278">
        <f t="shared" si="29"/>
        <v>0</v>
      </c>
    </row>
    <row r="323" s="218" customFormat="1" ht="15.75" spans="1:13">
      <c r="A323" s="269">
        <f t="shared" si="27"/>
        <v>7</v>
      </c>
      <c r="B323" s="270">
        <v>2040250</v>
      </c>
      <c r="C323" s="271" t="s">
        <v>281</v>
      </c>
      <c r="D323" s="273">
        <v>0</v>
      </c>
      <c r="E323" s="273">
        <v>0</v>
      </c>
      <c r="F323" s="273">
        <v>0</v>
      </c>
      <c r="G323" s="273">
        <v>0</v>
      </c>
      <c r="H323" s="273">
        <v>0</v>
      </c>
      <c r="I323" s="47">
        <f t="shared" si="24"/>
        <v>0</v>
      </c>
      <c r="J323" s="70">
        <f t="shared" si="25"/>
        <v>0</v>
      </c>
      <c r="K323" s="242">
        <f t="shared" si="26"/>
        <v>0</v>
      </c>
      <c r="L323" s="279">
        <f t="shared" si="28"/>
        <v>0</v>
      </c>
      <c r="M323" s="278">
        <f t="shared" si="29"/>
        <v>0</v>
      </c>
    </row>
    <row r="324" s="218" customFormat="1" ht="18" customHeight="1" spans="1:13">
      <c r="A324" s="269">
        <f t="shared" si="27"/>
        <v>7</v>
      </c>
      <c r="B324" s="270">
        <v>2040299</v>
      </c>
      <c r="C324" s="271" t="s">
        <v>431</v>
      </c>
      <c r="D324" s="273">
        <v>15</v>
      </c>
      <c r="E324" s="273">
        <v>540</v>
      </c>
      <c r="F324" s="273">
        <v>540</v>
      </c>
      <c r="G324" s="273">
        <v>0</v>
      </c>
      <c r="H324" s="273">
        <v>476</v>
      </c>
      <c r="I324" s="47">
        <f t="shared" si="24"/>
        <v>3600</v>
      </c>
      <c r="J324" s="70">
        <f t="shared" si="25"/>
        <v>113.44537815126</v>
      </c>
      <c r="K324" s="242">
        <f t="shared" si="26"/>
        <v>1095</v>
      </c>
      <c r="L324" s="279">
        <f t="shared" si="28"/>
        <v>1571</v>
      </c>
      <c r="M324" s="278">
        <f t="shared" si="29"/>
        <v>1031</v>
      </c>
    </row>
    <row r="325" s="218" customFormat="1" ht="15.75" spans="1:13">
      <c r="A325" s="269">
        <f t="shared" si="27"/>
        <v>5</v>
      </c>
      <c r="B325" s="270">
        <v>20403</v>
      </c>
      <c r="C325" s="271" t="s">
        <v>432</v>
      </c>
      <c r="D325" s="273">
        <v>0</v>
      </c>
      <c r="E325" s="273">
        <v>0</v>
      </c>
      <c r="F325" s="273">
        <v>0</v>
      </c>
      <c r="G325" s="273">
        <v>0</v>
      </c>
      <c r="H325" s="273">
        <v>0</v>
      </c>
      <c r="I325" s="47">
        <f t="shared" si="24"/>
        <v>0</v>
      </c>
      <c r="J325" s="70">
        <f t="shared" si="25"/>
        <v>0</v>
      </c>
      <c r="K325" s="242">
        <f t="shared" si="26"/>
        <v>0</v>
      </c>
      <c r="L325" s="279">
        <f t="shared" si="28"/>
        <v>0</v>
      </c>
      <c r="M325" s="278">
        <f t="shared" si="29"/>
        <v>0</v>
      </c>
    </row>
    <row r="326" s="218" customFormat="1" ht="15.75" spans="1:13">
      <c r="A326" s="269">
        <f t="shared" si="27"/>
        <v>7</v>
      </c>
      <c r="B326" s="270">
        <v>2040301</v>
      </c>
      <c r="C326" s="271" t="s">
        <v>274</v>
      </c>
      <c r="D326" s="273">
        <v>0</v>
      </c>
      <c r="E326" s="273">
        <v>0</v>
      </c>
      <c r="F326" s="273">
        <v>0</v>
      </c>
      <c r="G326" s="273">
        <v>0</v>
      </c>
      <c r="H326" s="273">
        <v>0</v>
      </c>
      <c r="I326" s="47">
        <f t="shared" si="24"/>
        <v>0</v>
      </c>
      <c r="J326" s="70">
        <f t="shared" si="25"/>
        <v>0</v>
      </c>
      <c r="K326" s="242">
        <f t="shared" si="26"/>
        <v>0</v>
      </c>
      <c r="L326" s="279">
        <f t="shared" si="28"/>
        <v>0</v>
      </c>
      <c r="M326" s="278">
        <f t="shared" si="29"/>
        <v>0</v>
      </c>
    </row>
    <row r="327" s="218" customFormat="1" ht="15.75" spans="1:13">
      <c r="A327" s="269">
        <f t="shared" si="27"/>
        <v>7</v>
      </c>
      <c r="B327" s="270">
        <v>2040302</v>
      </c>
      <c r="C327" s="271" t="s">
        <v>252</v>
      </c>
      <c r="D327" s="273">
        <v>0</v>
      </c>
      <c r="E327" s="273">
        <v>0</v>
      </c>
      <c r="F327" s="273">
        <v>0</v>
      </c>
      <c r="G327" s="273">
        <v>0</v>
      </c>
      <c r="H327" s="273">
        <v>0</v>
      </c>
      <c r="I327" s="47">
        <f t="shared" si="24"/>
        <v>0</v>
      </c>
      <c r="J327" s="70">
        <f t="shared" si="25"/>
        <v>0</v>
      </c>
      <c r="K327" s="242">
        <f t="shared" si="26"/>
        <v>0</v>
      </c>
      <c r="L327" s="279">
        <f t="shared" si="28"/>
        <v>0</v>
      </c>
      <c r="M327" s="278">
        <f t="shared" si="29"/>
        <v>0</v>
      </c>
    </row>
    <row r="328" s="218" customFormat="1" ht="15.75" spans="1:13">
      <c r="A328" s="269">
        <f t="shared" si="27"/>
        <v>7</v>
      </c>
      <c r="B328" s="270">
        <v>2040303</v>
      </c>
      <c r="C328" s="271" t="s">
        <v>229</v>
      </c>
      <c r="D328" s="273">
        <v>0</v>
      </c>
      <c r="E328" s="273">
        <v>0</v>
      </c>
      <c r="F328" s="273">
        <v>0</v>
      </c>
      <c r="G328" s="273">
        <v>0</v>
      </c>
      <c r="H328" s="273">
        <v>0</v>
      </c>
      <c r="I328" s="47">
        <f t="shared" ref="I328:I391" si="30">IFERROR(E328/D328,0)*100</f>
        <v>0</v>
      </c>
      <c r="J328" s="70">
        <f t="shared" ref="J328:J391" si="31">IFERROR(E328/H328,0)*100</f>
        <v>0</v>
      </c>
      <c r="K328" s="242">
        <f t="shared" ref="K328:K391" si="32">D328+E328+F328+G328</f>
        <v>0</v>
      </c>
      <c r="L328" s="279">
        <f t="shared" si="28"/>
        <v>0</v>
      </c>
      <c r="M328" s="278">
        <f t="shared" si="29"/>
        <v>0</v>
      </c>
    </row>
    <row r="329" s="218" customFormat="1" ht="15.75" spans="1:13">
      <c r="A329" s="269">
        <f t="shared" ref="A329:A392" si="33">LEN(B329)</f>
        <v>7</v>
      </c>
      <c r="B329" s="270">
        <v>2040304</v>
      </c>
      <c r="C329" s="271" t="s">
        <v>433</v>
      </c>
      <c r="D329" s="273">
        <v>0</v>
      </c>
      <c r="E329" s="273">
        <v>0</v>
      </c>
      <c r="F329" s="273">
        <v>0</v>
      </c>
      <c r="G329" s="273">
        <v>0</v>
      </c>
      <c r="H329" s="273">
        <v>0</v>
      </c>
      <c r="I329" s="47">
        <f t="shared" si="30"/>
        <v>0</v>
      </c>
      <c r="J329" s="70">
        <f t="shared" si="31"/>
        <v>0</v>
      </c>
      <c r="K329" s="242">
        <f t="shared" si="32"/>
        <v>0</v>
      </c>
      <c r="L329" s="279">
        <f t="shared" ref="L329:L392" si="34">D329+E329+F329+G329+H329</f>
        <v>0</v>
      </c>
      <c r="M329" s="278">
        <f t="shared" ref="M329:M392" si="35">D329+E329+H329</f>
        <v>0</v>
      </c>
    </row>
    <row r="330" s="218" customFormat="1" ht="15.75" spans="1:13">
      <c r="A330" s="269">
        <f t="shared" si="33"/>
        <v>7</v>
      </c>
      <c r="B330" s="270">
        <v>2040350</v>
      </c>
      <c r="C330" s="271" t="s">
        <v>281</v>
      </c>
      <c r="D330" s="273">
        <v>0</v>
      </c>
      <c r="E330" s="273">
        <v>0</v>
      </c>
      <c r="F330" s="273">
        <v>0</v>
      </c>
      <c r="G330" s="273">
        <v>0</v>
      </c>
      <c r="H330" s="273">
        <v>0</v>
      </c>
      <c r="I330" s="47">
        <f t="shared" si="30"/>
        <v>0</v>
      </c>
      <c r="J330" s="70">
        <f t="shared" si="31"/>
        <v>0</v>
      </c>
      <c r="K330" s="242">
        <f t="shared" si="32"/>
        <v>0</v>
      </c>
      <c r="L330" s="279">
        <f t="shared" si="34"/>
        <v>0</v>
      </c>
      <c r="M330" s="278">
        <f t="shared" si="35"/>
        <v>0</v>
      </c>
    </row>
    <row r="331" s="218" customFormat="1" ht="15.75" spans="1:13">
      <c r="A331" s="269">
        <f t="shared" si="33"/>
        <v>7</v>
      </c>
      <c r="B331" s="270">
        <v>2040399</v>
      </c>
      <c r="C331" s="271" t="s">
        <v>434</v>
      </c>
      <c r="D331" s="273">
        <v>0</v>
      </c>
      <c r="E331" s="273">
        <v>0</v>
      </c>
      <c r="F331" s="273">
        <v>0</v>
      </c>
      <c r="G331" s="273">
        <v>0</v>
      </c>
      <c r="H331" s="273">
        <v>0</v>
      </c>
      <c r="I331" s="47">
        <f t="shared" si="30"/>
        <v>0</v>
      </c>
      <c r="J331" s="70">
        <f t="shared" si="31"/>
        <v>0</v>
      </c>
      <c r="K331" s="242">
        <f t="shared" si="32"/>
        <v>0</v>
      </c>
      <c r="L331" s="279">
        <f t="shared" si="34"/>
        <v>0</v>
      </c>
      <c r="M331" s="278">
        <f t="shared" si="35"/>
        <v>0</v>
      </c>
    </row>
    <row r="332" s="218" customFormat="1" ht="15.75" spans="1:13">
      <c r="A332" s="269">
        <f t="shared" si="33"/>
        <v>5</v>
      </c>
      <c r="B332" s="270">
        <v>20404</v>
      </c>
      <c r="C332" s="271" t="s">
        <v>435</v>
      </c>
      <c r="D332" s="273">
        <v>0</v>
      </c>
      <c r="E332" s="273">
        <v>0</v>
      </c>
      <c r="F332" s="273">
        <v>0</v>
      </c>
      <c r="G332" s="273">
        <v>0</v>
      </c>
      <c r="H332" s="273">
        <v>5</v>
      </c>
      <c r="I332" s="47">
        <f t="shared" si="30"/>
        <v>0</v>
      </c>
      <c r="J332" s="70">
        <f t="shared" si="31"/>
        <v>0</v>
      </c>
      <c r="K332" s="242">
        <f t="shared" si="32"/>
        <v>0</v>
      </c>
      <c r="L332" s="279">
        <f t="shared" si="34"/>
        <v>5</v>
      </c>
      <c r="M332" s="278">
        <f t="shared" si="35"/>
        <v>5</v>
      </c>
    </row>
    <row r="333" s="218" customFormat="1" ht="15.75" spans="1:13">
      <c r="A333" s="269">
        <f t="shared" si="33"/>
        <v>7</v>
      </c>
      <c r="B333" s="270">
        <v>2040401</v>
      </c>
      <c r="C333" s="271" t="s">
        <v>274</v>
      </c>
      <c r="D333" s="273">
        <v>0</v>
      </c>
      <c r="E333" s="273">
        <v>0</v>
      </c>
      <c r="F333" s="273">
        <v>0</v>
      </c>
      <c r="G333" s="273">
        <v>0</v>
      </c>
      <c r="H333" s="273">
        <v>0</v>
      </c>
      <c r="I333" s="47">
        <f t="shared" si="30"/>
        <v>0</v>
      </c>
      <c r="J333" s="70">
        <f t="shared" si="31"/>
        <v>0</v>
      </c>
      <c r="K333" s="242">
        <f t="shared" si="32"/>
        <v>0</v>
      </c>
      <c r="L333" s="279">
        <f t="shared" si="34"/>
        <v>0</v>
      </c>
      <c r="M333" s="278">
        <f t="shared" si="35"/>
        <v>0</v>
      </c>
    </row>
    <row r="334" s="218" customFormat="1" ht="15.75" spans="1:13">
      <c r="A334" s="269">
        <f t="shared" si="33"/>
        <v>7</v>
      </c>
      <c r="B334" s="270">
        <v>2040402</v>
      </c>
      <c r="C334" s="271" t="s">
        <v>252</v>
      </c>
      <c r="D334" s="273">
        <v>0</v>
      </c>
      <c r="E334" s="273">
        <v>0</v>
      </c>
      <c r="F334" s="273">
        <v>0</v>
      </c>
      <c r="G334" s="273">
        <v>0</v>
      </c>
      <c r="H334" s="273">
        <v>5</v>
      </c>
      <c r="I334" s="47">
        <f t="shared" si="30"/>
        <v>0</v>
      </c>
      <c r="J334" s="70">
        <f t="shared" si="31"/>
        <v>0</v>
      </c>
      <c r="K334" s="242">
        <f t="shared" si="32"/>
        <v>0</v>
      </c>
      <c r="L334" s="279">
        <f t="shared" si="34"/>
        <v>5</v>
      </c>
      <c r="M334" s="278">
        <f t="shared" si="35"/>
        <v>5</v>
      </c>
    </row>
    <row r="335" s="218" customFormat="1" ht="15.75" spans="1:13">
      <c r="A335" s="269">
        <f t="shared" si="33"/>
        <v>7</v>
      </c>
      <c r="B335" s="270">
        <v>2040403</v>
      </c>
      <c r="C335" s="271" t="s">
        <v>229</v>
      </c>
      <c r="D335" s="273">
        <v>0</v>
      </c>
      <c r="E335" s="273">
        <v>0</v>
      </c>
      <c r="F335" s="273">
        <v>0</v>
      </c>
      <c r="G335" s="273">
        <v>0</v>
      </c>
      <c r="H335" s="273">
        <v>0</v>
      </c>
      <c r="I335" s="47">
        <f t="shared" si="30"/>
        <v>0</v>
      </c>
      <c r="J335" s="70">
        <f t="shared" si="31"/>
        <v>0</v>
      </c>
      <c r="K335" s="242">
        <f t="shared" si="32"/>
        <v>0</v>
      </c>
      <c r="L335" s="279">
        <f t="shared" si="34"/>
        <v>0</v>
      </c>
      <c r="M335" s="278">
        <f t="shared" si="35"/>
        <v>0</v>
      </c>
    </row>
    <row r="336" s="218" customFormat="1" ht="15.75" spans="1:13">
      <c r="A336" s="269">
        <f t="shared" si="33"/>
        <v>7</v>
      </c>
      <c r="B336" s="270">
        <v>2040409</v>
      </c>
      <c r="C336" s="271" t="s">
        <v>436</v>
      </c>
      <c r="D336" s="273">
        <v>0</v>
      </c>
      <c r="E336" s="273">
        <v>0</v>
      </c>
      <c r="F336" s="273">
        <v>0</v>
      </c>
      <c r="G336" s="273">
        <v>0</v>
      </c>
      <c r="H336" s="273">
        <v>0</v>
      </c>
      <c r="I336" s="47">
        <f t="shared" si="30"/>
        <v>0</v>
      </c>
      <c r="J336" s="70">
        <f t="shared" si="31"/>
        <v>0</v>
      </c>
      <c r="K336" s="242">
        <f t="shared" si="32"/>
        <v>0</v>
      </c>
      <c r="L336" s="279">
        <f t="shared" si="34"/>
        <v>0</v>
      </c>
      <c r="M336" s="278">
        <f t="shared" si="35"/>
        <v>0</v>
      </c>
    </row>
    <row r="337" s="218" customFormat="1" ht="15.75" spans="1:13">
      <c r="A337" s="269">
        <f t="shared" si="33"/>
        <v>7</v>
      </c>
      <c r="B337" s="270">
        <v>2040410</v>
      </c>
      <c r="C337" s="271" t="s">
        <v>437</v>
      </c>
      <c r="D337" s="273">
        <v>0</v>
      </c>
      <c r="E337" s="273">
        <v>0</v>
      </c>
      <c r="F337" s="273">
        <v>0</v>
      </c>
      <c r="G337" s="273">
        <v>0</v>
      </c>
      <c r="H337" s="273">
        <v>0</v>
      </c>
      <c r="I337" s="47">
        <f t="shared" si="30"/>
        <v>0</v>
      </c>
      <c r="J337" s="70">
        <f t="shared" si="31"/>
        <v>0</v>
      </c>
      <c r="K337" s="242">
        <f t="shared" si="32"/>
        <v>0</v>
      </c>
      <c r="L337" s="279">
        <f t="shared" si="34"/>
        <v>0</v>
      </c>
      <c r="M337" s="278">
        <f t="shared" si="35"/>
        <v>0</v>
      </c>
    </row>
    <row r="338" s="218" customFormat="1" ht="15.75" spans="1:13">
      <c r="A338" s="269">
        <f t="shared" si="33"/>
        <v>7</v>
      </c>
      <c r="B338" s="270">
        <v>2040450</v>
      </c>
      <c r="C338" s="271" t="s">
        <v>281</v>
      </c>
      <c r="D338" s="273">
        <v>0</v>
      </c>
      <c r="E338" s="273">
        <v>0</v>
      </c>
      <c r="F338" s="273">
        <v>0</v>
      </c>
      <c r="G338" s="273">
        <v>0</v>
      </c>
      <c r="H338" s="273">
        <v>0</v>
      </c>
      <c r="I338" s="47">
        <f t="shared" si="30"/>
        <v>0</v>
      </c>
      <c r="J338" s="70">
        <f t="shared" si="31"/>
        <v>0</v>
      </c>
      <c r="K338" s="242">
        <f t="shared" si="32"/>
        <v>0</v>
      </c>
      <c r="L338" s="279">
        <f t="shared" si="34"/>
        <v>0</v>
      </c>
      <c r="M338" s="278">
        <f t="shared" si="35"/>
        <v>0</v>
      </c>
    </row>
    <row r="339" s="218" customFormat="1" ht="15.75" spans="1:13">
      <c r="A339" s="269">
        <f t="shared" si="33"/>
        <v>7</v>
      </c>
      <c r="B339" s="270">
        <v>2040499</v>
      </c>
      <c r="C339" s="271" t="s">
        <v>438</v>
      </c>
      <c r="D339" s="273">
        <v>0</v>
      </c>
      <c r="E339" s="273">
        <v>0</v>
      </c>
      <c r="F339" s="273">
        <v>0</v>
      </c>
      <c r="G339" s="273">
        <v>0</v>
      </c>
      <c r="H339" s="273">
        <v>0</v>
      </c>
      <c r="I339" s="47">
        <f t="shared" si="30"/>
        <v>0</v>
      </c>
      <c r="J339" s="70">
        <f t="shared" si="31"/>
        <v>0</v>
      </c>
      <c r="K339" s="242">
        <f t="shared" si="32"/>
        <v>0</v>
      </c>
      <c r="L339" s="279">
        <f t="shared" si="34"/>
        <v>0</v>
      </c>
      <c r="M339" s="278">
        <f t="shared" si="35"/>
        <v>0</v>
      </c>
    </row>
    <row r="340" s="218" customFormat="1" ht="15.75" spans="1:13">
      <c r="A340" s="269">
        <f t="shared" si="33"/>
        <v>5</v>
      </c>
      <c r="B340" s="270">
        <v>20405</v>
      </c>
      <c r="C340" s="271" t="s">
        <v>439</v>
      </c>
      <c r="D340" s="273">
        <v>0</v>
      </c>
      <c r="E340" s="273">
        <v>0</v>
      </c>
      <c r="F340" s="273">
        <v>0</v>
      </c>
      <c r="G340" s="273">
        <v>0</v>
      </c>
      <c r="H340" s="273">
        <v>0</v>
      </c>
      <c r="I340" s="47">
        <f t="shared" si="30"/>
        <v>0</v>
      </c>
      <c r="J340" s="70">
        <f t="shared" si="31"/>
        <v>0</v>
      </c>
      <c r="K340" s="242">
        <f t="shared" si="32"/>
        <v>0</v>
      </c>
      <c r="L340" s="279">
        <f t="shared" si="34"/>
        <v>0</v>
      </c>
      <c r="M340" s="278">
        <f t="shared" si="35"/>
        <v>0</v>
      </c>
    </row>
    <row r="341" s="218" customFormat="1" ht="15.75" spans="1:13">
      <c r="A341" s="269">
        <f t="shared" si="33"/>
        <v>7</v>
      </c>
      <c r="B341" s="270">
        <v>2040501</v>
      </c>
      <c r="C341" s="271" t="s">
        <v>274</v>
      </c>
      <c r="D341" s="273">
        <v>0</v>
      </c>
      <c r="E341" s="273">
        <v>0</v>
      </c>
      <c r="F341" s="273">
        <v>0</v>
      </c>
      <c r="G341" s="273">
        <v>0</v>
      </c>
      <c r="H341" s="273">
        <v>0</v>
      </c>
      <c r="I341" s="47">
        <f t="shared" si="30"/>
        <v>0</v>
      </c>
      <c r="J341" s="70">
        <f t="shared" si="31"/>
        <v>0</v>
      </c>
      <c r="K341" s="242">
        <f t="shared" si="32"/>
        <v>0</v>
      </c>
      <c r="L341" s="279">
        <f t="shared" si="34"/>
        <v>0</v>
      </c>
      <c r="M341" s="278">
        <f t="shared" si="35"/>
        <v>0</v>
      </c>
    </row>
    <row r="342" s="218" customFormat="1" ht="15.75" spans="1:13">
      <c r="A342" s="269">
        <f t="shared" si="33"/>
        <v>7</v>
      </c>
      <c r="B342" s="270">
        <v>2040502</v>
      </c>
      <c r="C342" s="271" t="s">
        <v>252</v>
      </c>
      <c r="D342" s="273">
        <v>0</v>
      </c>
      <c r="E342" s="273">
        <v>0</v>
      </c>
      <c r="F342" s="273">
        <v>0</v>
      </c>
      <c r="G342" s="273">
        <v>0</v>
      </c>
      <c r="H342" s="273">
        <v>0</v>
      </c>
      <c r="I342" s="47">
        <f t="shared" si="30"/>
        <v>0</v>
      </c>
      <c r="J342" s="70">
        <f t="shared" si="31"/>
        <v>0</v>
      </c>
      <c r="K342" s="242">
        <f t="shared" si="32"/>
        <v>0</v>
      </c>
      <c r="L342" s="279">
        <f t="shared" si="34"/>
        <v>0</v>
      </c>
      <c r="M342" s="278">
        <f t="shared" si="35"/>
        <v>0</v>
      </c>
    </row>
    <row r="343" s="218" customFormat="1" ht="15.75" spans="1:13">
      <c r="A343" s="269">
        <f t="shared" si="33"/>
        <v>7</v>
      </c>
      <c r="B343" s="270">
        <v>2040503</v>
      </c>
      <c r="C343" s="271" t="s">
        <v>229</v>
      </c>
      <c r="D343" s="273">
        <v>0</v>
      </c>
      <c r="E343" s="273">
        <v>0</v>
      </c>
      <c r="F343" s="273">
        <v>0</v>
      </c>
      <c r="G343" s="273">
        <v>0</v>
      </c>
      <c r="H343" s="273">
        <v>0</v>
      </c>
      <c r="I343" s="47">
        <f t="shared" si="30"/>
        <v>0</v>
      </c>
      <c r="J343" s="70">
        <f t="shared" si="31"/>
        <v>0</v>
      </c>
      <c r="K343" s="242">
        <f t="shared" si="32"/>
        <v>0</v>
      </c>
      <c r="L343" s="279">
        <f t="shared" si="34"/>
        <v>0</v>
      </c>
      <c r="M343" s="278">
        <f t="shared" si="35"/>
        <v>0</v>
      </c>
    </row>
    <row r="344" s="218" customFormat="1" ht="15.75" spans="1:13">
      <c r="A344" s="269">
        <f t="shared" si="33"/>
        <v>7</v>
      </c>
      <c r="B344" s="270">
        <v>2040504</v>
      </c>
      <c r="C344" s="271" t="s">
        <v>440</v>
      </c>
      <c r="D344" s="273">
        <v>0</v>
      </c>
      <c r="E344" s="273">
        <v>0</v>
      </c>
      <c r="F344" s="273">
        <v>0</v>
      </c>
      <c r="G344" s="273">
        <v>0</v>
      </c>
      <c r="H344" s="273">
        <v>0</v>
      </c>
      <c r="I344" s="47">
        <f t="shared" si="30"/>
        <v>0</v>
      </c>
      <c r="J344" s="70">
        <f t="shared" si="31"/>
        <v>0</v>
      </c>
      <c r="K344" s="242">
        <f t="shared" si="32"/>
        <v>0</v>
      </c>
      <c r="L344" s="279">
        <f t="shared" si="34"/>
        <v>0</v>
      </c>
      <c r="M344" s="278">
        <f t="shared" si="35"/>
        <v>0</v>
      </c>
    </row>
    <row r="345" s="218" customFormat="1" ht="15.75" spans="1:13">
      <c r="A345" s="269">
        <f t="shared" si="33"/>
        <v>7</v>
      </c>
      <c r="B345" s="270">
        <v>2040505</v>
      </c>
      <c r="C345" s="271" t="s">
        <v>441</v>
      </c>
      <c r="D345" s="273">
        <v>0</v>
      </c>
      <c r="E345" s="273">
        <v>0</v>
      </c>
      <c r="F345" s="273">
        <v>0</v>
      </c>
      <c r="G345" s="273">
        <v>0</v>
      </c>
      <c r="H345" s="273">
        <v>0</v>
      </c>
      <c r="I345" s="47">
        <f t="shared" si="30"/>
        <v>0</v>
      </c>
      <c r="J345" s="70">
        <f t="shared" si="31"/>
        <v>0</v>
      </c>
      <c r="K345" s="242">
        <f t="shared" si="32"/>
        <v>0</v>
      </c>
      <c r="L345" s="279">
        <f t="shared" si="34"/>
        <v>0</v>
      </c>
      <c r="M345" s="278">
        <f t="shared" si="35"/>
        <v>0</v>
      </c>
    </row>
    <row r="346" s="218" customFormat="1" ht="15.75" spans="1:13">
      <c r="A346" s="269">
        <f t="shared" si="33"/>
        <v>7</v>
      </c>
      <c r="B346" s="270">
        <v>2040506</v>
      </c>
      <c r="C346" s="271" t="s">
        <v>442</v>
      </c>
      <c r="D346" s="273">
        <v>0</v>
      </c>
      <c r="E346" s="273">
        <v>0</v>
      </c>
      <c r="F346" s="273">
        <v>0</v>
      </c>
      <c r="G346" s="273">
        <v>0</v>
      </c>
      <c r="H346" s="273">
        <v>0</v>
      </c>
      <c r="I346" s="47">
        <f t="shared" si="30"/>
        <v>0</v>
      </c>
      <c r="J346" s="70">
        <f t="shared" si="31"/>
        <v>0</v>
      </c>
      <c r="K346" s="242">
        <f t="shared" si="32"/>
        <v>0</v>
      </c>
      <c r="L346" s="279">
        <f t="shared" si="34"/>
        <v>0</v>
      </c>
      <c r="M346" s="278">
        <f t="shared" si="35"/>
        <v>0</v>
      </c>
    </row>
    <row r="347" s="218" customFormat="1" ht="15.75" spans="1:13">
      <c r="A347" s="269">
        <f t="shared" si="33"/>
        <v>7</v>
      </c>
      <c r="B347" s="270">
        <v>2040550</v>
      </c>
      <c r="C347" s="271" t="s">
        <v>281</v>
      </c>
      <c r="D347" s="273">
        <v>0</v>
      </c>
      <c r="E347" s="273">
        <v>0</v>
      </c>
      <c r="F347" s="273">
        <v>0</v>
      </c>
      <c r="G347" s="273">
        <v>0</v>
      </c>
      <c r="H347" s="273">
        <v>0</v>
      </c>
      <c r="I347" s="47">
        <f t="shared" si="30"/>
        <v>0</v>
      </c>
      <c r="J347" s="70">
        <f t="shared" si="31"/>
        <v>0</v>
      </c>
      <c r="K347" s="242">
        <f t="shared" si="32"/>
        <v>0</v>
      </c>
      <c r="L347" s="279">
        <f t="shared" si="34"/>
        <v>0</v>
      </c>
      <c r="M347" s="278">
        <f t="shared" si="35"/>
        <v>0</v>
      </c>
    </row>
    <row r="348" s="218" customFormat="1" ht="15.75" spans="1:13">
      <c r="A348" s="269">
        <f t="shared" si="33"/>
        <v>7</v>
      </c>
      <c r="B348" s="270">
        <v>2040599</v>
      </c>
      <c r="C348" s="271" t="s">
        <v>443</v>
      </c>
      <c r="D348" s="273">
        <v>0</v>
      </c>
      <c r="E348" s="273">
        <v>0</v>
      </c>
      <c r="F348" s="273">
        <v>0</v>
      </c>
      <c r="G348" s="273">
        <v>0</v>
      </c>
      <c r="H348" s="273">
        <v>0</v>
      </c>
      <c r="I348" s="47">
        <f t="shared" si="30"/>
        <v>0</v>
      </c>
      <c r="J348" s="70">
        <f t="shared" si="31"/>
        <v>0</v>
      </c>
      <c r="K348" s="242">
        <f t="shared" si="32"/>
        <v>0</v>
      </c>
      <c r="L348" s="279">
        <f t="shared" si="34"/>
        <v>0</v>
      </c>
      <c r="M348" s="278">
        <f t="shared" si="35"/>
        <v>0</v>
      </c>
    </row>
    <row r="349" s="218" customFormat="1" ht="18" customHeight="1" spans="1:13">
      <c r="A349" s="269">
        <f t="shared" si="33"/>
        <v>5</v>
      </c>
      <c r="B349" s="270">
        <v>20406</v>
      </c>
      <c r="C349" s="271" t="s">
        <v>444</v>
      </c>
      <c r="D349" s="273">
        <v>2408</v>
      </c>
      <c r="E349" s="273">
        <v>1988</v>
      </c>
      <c r="F349" s="273">
        <v>1988</v>
      </c>
      <c r="G349" s="273">
        <v>0</v>
      </c>
      <c r="H349" s="273">
        <v>1951</v>
      </c>
      <c r="I349" s="47">
        <f t="shared" si="30"/>
        <v>82.5581395348837</v>
      </c>
      <c r="J349" s="70">
        <f t="shared" si="31"/>
        <v>101.896463352127</v>
      </c>
      <c r="K349" s="242">
        <f t="shared" si="32"/>
        <v>6384</v>
      </c>
      <c r="L349" s="279">
        <f t="shared" si="34"/>
        <v>8335</v>
      </c>
      <c r="M349" s="278">
        <f t="shared" si="35"/>
        <v>6347</v>
      </c>
    </row>
    <row r="350" s="218" customFormat="1" ht="18" customHeight="1" spans="1:13">
      <c r="A350" s="269">
        <f t="shared" si="33"/>
        <v>7</v>
      </c>
      <c r="B350" s="270">
        <v>2040601</v>
      </c>
      <c r="C350" s="271" t="s">
        <v>227</v>
      </c>
      <c r="D350" s="273">
        <v>1576</v>
      </c>
      <c r="E350" s="273">
        <v>1030</v>
      </c>
      <c r="F350" s="273">
        <v>1030</v>
      </c>
      <c r="G350" s="273">
        <v>0</v>
      </c>
      <c r="H350" s="273">
        <v>1142</v>
      </c>
      <c r="I350" s="47">
        <f t="shared" si="30"/>
        <v>65.3553299492386</v>
      </c>
      <c r="J350" s="70">
        <f t="shared" si="31"/>
        <v>90.1926444833625</v>
      </c>
      <c r="K350" s="242">
        <f t="shared" si="32"/>
        <v>3636</v>
      </c>
      <c r="L350" s="279">
        <f t="shared" si="34"/>
        <v>4778</v>
      </c>
      <c r="M350" s="278">
        <f t="shared" si="35"/>
        <v>3748</v>
      </c>
    </row>
    <row r="351" s="218" customFormat="1" ht="15.75" spans="1:13">
      <c r="A351" s="269">
        <f t="shared" si="33"/>
        <v>7</v>
      </c>
      <c r="B351" s="270">
        <v>2040602</v>
      </c>
      <c r="C351" s="271" t="s">
        <v>252</v>
      </c>
      <c r="D351" s="273">
        <v>0</v>
      </c>
      <c r="E351" s="273">
        <v>0</v>
      </c>
      <c r="F351" s="273">
        <v>0</v>
      </c>
      <c r="G351" s="273">
        <v>0</v>
      </c>
      <c r="H351" s="273">
        <v>0</v>
      </c>
      <c r="I351" s="47">
        <f t="shared" si="30"/>
        <v>0</v>
      </c>
      <c r="J351" s="70">
        <f t="shared" si="31"/>
        <v>0</v>
      </c>
      <c r="K351" s="242">
        <f t="shared" si="32"/>
        <v>0</v>
      </c>
      <c r="L351" s="279">
        <f t="shared" si="34"/>
        <v>0</v>
      </c>
      <c r="M351" s="278">
        <f t="shared" si="35"/>
        <v>0</v>
      </c>
    </row>
    <row r="352" s="218" customFormat="1" ht="15.75" spans="1:13">
      <c r="A352" s="269">
        <f t="shared" si="33"/>
        <v>7</v>
      </c>
      <c r="B352" s="270">
        <v>2040603</v>
      </c>
      <c r="C352" s="271" t="s">
        <v>229</v>
      </c>
      <c r="D352" s="273">
        <v>0</v>
      </c>
      <c r="E352" s="273">
        <v>0</v>
      </c>
      <c r="F352" s="273">
        <v>0</v>
      </c>
      <c r="G352" s="273">
        <v>0</v>
      </c>
      <c r="H352" s="273">
        <v>0</v>
      </c>
      <c r="I352" s="47">
        <f t="shared" si="30"/>
        <v>0</v>
      </c>
      <c r="J352" s="70">
        <f t="shared" si="31"/>
        <v>0</v>
      </c>
      <c r="K352" s="242">
        <f t="shared" si="32"/>
        <v>0</v>
      </c>
      <c r="L352" s="279">
        <f t="shared" si="34"/>
        <v>0</v>
      </c>
      <c r="M352" s="278">
        <f t="shared" si="35"/>
        <v>0</v>
      </c>
    </row>
    <row r="353" s="218" customFormat="1" ht="18" customHeight="1" spans="1:13">
      <c r="A353" s="269">
        <f t="shared" si="33"/>
        <v>7</v>
      </c>
      <c r="B353" s="270">
        <v>2040604</v>
      </c>
      <c r="C353" s="271" t="s">
        <v>445</v>
      </c>
      <c r="D353" s="273">
        <v>0</v>
      </c>
      <c r="E353" s="273">
        <v>0</v>
      </c>
      <c r="F353" s="273">
        <v>0</v>
      </c>
      <c r="G353" s="273">
        <v>0</v>
      </c>
      <c r="H353" s="273">
        <v>220</v>
      </c>
      <c r="I353" s="47">
        <f t="shared" si="30"/>
        <v>0</v>
      </c>
      <c r="J353" s="70">
        <f t="shared" si="31"/>
        <v>0</v>
      </c>
      <c r="K353" s="242">
        <f t="shared" si="32"/>
        <v>0</v>
      </c>
      <c r="L353" s="279">
        <f t="shared" si="34"/>
        <v>220</v>
      </c>
      <c r="M353" s="278">
        <f t="shared" si="35"/>
        <v>220</v>
      </c>
    </row>
    <row r="354" s="218" customFormat="1" ht="18" customHeight="1" spans="1:13">
      <c r="A354" s="269">
        <f t="shared" si="33"/>
        <v>7</v>
      </c>
      <c r="B354" s="270">
        <v>2040605</v>
      </c>
      <c r="C354" s="271" t="s">
        <v>446</v>
      </c>
      <c r="D354" s="273">
        <v>0</v>
      </c>
      <c r="E354" s="273">
        <v>0</v>
      </c>
      <c r="F354" s="273">
        <v>0</v>
      </c>
      <c r="G354" s="273">
        <v>0</v>
      </c>
      <c r="H354" s="273">
        <v>0</v>
      </c>
      <c r="I354" s="47">
        <f t="shared" si="30"/>
        <v>0</v>
      </c>
      <c r="J354" s="70">
        <f t="shared" si="31"/>
        <v>0</v>
      </c>
      <c r="K354" s="242">
        <f t="shared" si="32"/>
        <v>0</v>
      </c>
      <c r="L354" s="279">
        <f t="shared" si="34"/>
        <v>0</v>
      </c>
      <c r="M354" s="278">
        <f t="shared" si="35"/>
        <v>0</v>
      </c>
    </row>
    <row r="355" s="218" customFormat="1" ht="15.75" spans="1:13">
      <c r="A355" s="269">
        <f t="shared" si="33"/>
        <v>7</v>
      </c>
      <c r="B355" s="270">
        <v>2040606</v>
      </c>
      <c r="C355" s="271" t="s">
        <v>447</v>
      </c>
      <c r="D355" s="273">
        <v>0</v>
      </c>
      <c r="E355" s="273">
        <v>0</v>
      </c>
      <c r="F355" s="273">
        <v>0</v>
      </c>
      <c r="G355" s="273">
        <v>0</v>
      </c>
      <c r="H355" s="273">
        <v>0</v>
      </c>
      <c r="I355" s="47">
        <f t="shared" si="30"/>
        <v>0</v>
      </c>
      <c r="J355" s="70">
        <f t="shared" si="31"/>
        <v>0</v>
      </c>
      <c r="K355" s="242">
        <f t="shared" si="32"/>
        <v>0</v>
      </c>
      <c r="L355" s="279">
        <f t="shared" si="34"/>
        <v>0</v>
      </c>
      <c r="M355" s="278">
        <f t="shared" si="35"/>
        <v>0</v>
      </c>
    </row>
    <row r="356" s="218" customFormat="1" ht="18" customHeight="1" spans="1:13">
      <c r="A356" s="269">
        <f t="shared" si="33"/>
        <v>7</v>
      </c>
      <c r="B356" s="270">
        <v>2040607</v>
      </c>
      <c r="C356" s="271" t="s">
        <v>448</v>
      </c>
      <c r="D356" s="273">
        <v>0</v>
      </c>
      <c r="E356" s="273">
        <v>0</v>
      </c>
      <c r="F356" s="273">
        <v>0</v>
      </c>
      <c r="G356" s="273">
        <v>0</v>
      </c>
      <c r="H356" s="273">
        <v>75</v>
      </c>
      <c r="I356" s="47">
        <f t="shared" si="30"/>
        <v>0</v>
      </c>
      <c r="J356" s="70">
        <f t="shared" si="31"/>
        <v>0</v>
      </c>
      <c r="K356" s="242">
        <f t="shared" si="32"/>
        <v>0</v>
      </c>
      <c r="L356" s="279">
        <f t="shared" si="34"/>
        <v>75</v>
      </c>
      <c r="M356" s="278">
        <f t="shared" si="35"/>
        <v>75</v>
      </c>
    </row>
    <row r="357" s="218" customFormat="1" ht="15.75" spans="1:13">
      <c r="A357" s="269">
        <f t="shared" si="33"/>
        <v>7</v>
      </c>
      <c r="B357" s="270">
        <v>2040608</v>
      </c>
      <c r="C357" s="271" t="s">
        <v>449</v>
      </c>
      <c r="D357" s="273">
        <v>0</v>
      </c>
      <c r="E357" s="273">
        <v>0</v>
      </c>
      <c r="F357" s="273">
        <v>0</v>
      </c>
      <c r="G357" s="273">
        <v>0</v>
      </c>
      <c r="H357" s="273">
        <v>0</v>
      </c>
      <c r="I357" s="47">
        <f t="shared" si="30"/>
        <v>0</v>
      </c>
      <c r="J357" s="70">
        <f t="shared" si="31"/>
        <v>0</v>
      </c>
      <c r="K357" s="242">
        <f t="shared" si="32"/>
        <v>0</v>
      </c>
      <c r="L357" s="279">
        <f t="shared" si="34"/>
        <v>0</v>
      </c>
      <c r="M357" s="278">
        <f t="shared" si="35"/>
        <v>0</v>
      </c>
    </row>
    <row r="358" s="218" customFormat="1" ht="15.75" spans="1:13">
      <c r="A358" s="269">
        <f t="shared" si="33"/>
        <v>7</v>
      </c>
      <c r="B358" s="270">
        <v>2040609</v>
      </c>
      <c r="C358" s="271" t="s">
        <v>450</v>
      </c>
      <c r="D358" s="273">
        <v>0</v>
      </c>
      <c r="E358" s="273">
        <v>0</v>
      </c>
      <c r="F358" s="273">
        <v>0</v>
      </c>
      <c r="G358" s="273">
        <v>0</v>
      </c>
      <c r="H358" s="273">
        <v>0</v>
      </c>
      <c r="I358" s="47">
        <f t="shared" si="30"/>
        <v>0</v>
      </c>
      <c r="J358" s="70">
        <f t="shared" si="31"/>
        <v>0</v>
      </c>
      <c r="K358" s="242">
        <f t="shared" si="32"/>
        <v>0</v>
      </c>
      <c r="L358" s="279">
        <f t="shared" si="34"/>
        <v>0</v>
      </c>
      <c r="M358" s="278">
        <f t="shared" si="35"/>
        <v>0</v>
      </c>
    </row>
    <row r="359" s="218" customFormat="1" ht="18" customHeight="1" spans="1:13">
      <c r="A359" s="269">
        <f t="shared" si="33"/>
        <v>7</v>
      </c>
      <c r="B359" s="270">
        <v>2040610</v>
      </c>
      <c r="C359" s="271" t="s">
        <v>451</v>
      </c>
      <c r="D359" s="273">
        <v>0</v>
      </c>
      <c r="E359" s="273">
        <v>0</v>
      </c>
      <c r="F359" s="273">
        <v>0</v>
      </c>
      <c r="G359" s="273">
        <v>0</v>
      </c>
      <c r="H359" s="273">
        <v>49</v>
      </c>
      <c r="I359" s="47">
        <f t="shared" si="30"/>
        <v>0</v>
      </c>
      <c r="J359" s="70">
        <f t="shared" si="31"/>
        <v>0</v>
      </c>
      <c r="K359" s="242">
        <f t="shared" si="32"/>
        <v>0</v>
      </c>
      <c r="L359" s="279">
        <f t="shared" si="34"/>
        <v>49</v>
      </c>
      <c r="M359" s="278">
        <f t="shared" si="35"/>
        <v>49</v>
      </c>
    </row>
    <row r="360" s="218" customFormat="1" ht="15.75" spans="1:13">
      <c r="A360" s="269">
        <f t="shared" si="33"/>
        <v>7</v>
      </c>
      <c r="B360" s="270">
        <v>2040611</v>
      </c>
      <c r="C360" s="271" t="s">
        <v>452</v>
      </c>
      <c r="D360" s="273">
        <v>0</v>
      </c>
      <c r="E360" s="273">
        <v>0</v>
      </c>
      <c r="F360" s="273">
        <v>0</v>
      </c>
      <c r="G360" s="273">
        <v>0</v>
      </c>
      <c r="H360" s="273">
        <v>0</v>
      </c>
      <c r="I360" s="47">
        <f t="shared" si="30"/>
        <v>0</v>
      </c>
      <c r="J360" s="70">
        <f t="shared" si="31"/>
        <v>0</v>
      </c>
      <c r="K360" s="242">
        <f t="shared" si="32"/>
        <v>0</v>
      </c>
      <c r="L360" s="279">
        <f t="shared" si="34"/>
        <v>0</v>
      </c>
      <c r="M360" s="278">
        <f t="shared" si="35"/>
        <v>0</v>
      </c>
    </row>
    <row r="361" s="218" customFormat="1" ht="18" customHeight="1" spans="1:13">
      <c r="A361" s="269">
        <f t="shared" si="33"/>
        <v>7</v>
      </c>
      <c r="B361" s="270">
        <v>2040612</v>
      </c>
      <c r="C361" s="271" t="s">
        <v>453</v>
      </c>
      <c r="D361" s="273">
        <v>45</v>
      </c>
      <c r="E361" s="273">
        <v>152</v>
      </c>
      <c r="F361" s="273">
        <v>152</v>
      </c>
      <c r="G361" s="273">
        <v>0</v>
      </c>
      <c r="H361" s="273">
        <v>105</v>
      </c>
      <c r="I361" s="47">
        <f t="shared" si="30"/>
        <v>337.777777777778</v>
      </c>
      <c r="J361" s="70">
        <f t="shared" si="31"/>
        <v>144.761904761905</v>
      </c>
      <c r="K361" s="242">
        <f t="shared" si="32"/>
        <v>349</v>
      </c>
      <c r="L361" s="279">
        <f t="shared" si="34"/>
        <v>454</v>
      </c>
      <c r="M361" s="278">
        <f t="shared" si="35"/>
        <v>302</v>
      </c>
    </row>
    <row r="362" s="218" customFormat="1" ht="15.75" spans="1:13">
      <c r="A362" s="269">
        <f t="shared" si="33"/>
        <v>7</v>
      </c>
      <c r="B362" s="270">
        <v>2040613</v>
      </c>
      <c r="C362" s="271" t="s">
        <v>280</v>
      </c>
      <c r="D362" s="273">
        <v>0</v>
      </c>
      <c r="E362" s="273">
        <v>0</v>
      </c>
      <c r="F362" s="273">
        <v>0</v>
      </c>
      <c r="G362" s="273">
        <v>0</v>
      </c>
      <c r="H362" s="273">
        <v>0</v>
      </c>
      <c r="I362" s="47">
        <f t="shared" si="30"/>
        <v>0</v>
      </c>
      <c r="J362" s="70">
        <f t="shared" si="31"/>
        <v>0</v>
      </c>
      <c r="K362" s="242">
        <f t="shared" si="32"/>
        <v>0</v>
      </c>
      <c r="L362" s="279">
        <f t="shared" si="34"/>
        <v>0</v>
      </c>
      <c r="M362" s="278">
        <f t="shared" si="35"/>
        <v>0</v>
      </c>
    </row>
    <row r="363" s="218" customFormat="1" ht="18" customHeight="1" spans="1:13">
      <c r="A363" s="269">
        <f t="shared" si="33"/>
        <v>7</v>
      </c>
      <c r="B363" s="270">
        <v>2040650</v>
      </c>
      <c r="C363" s="271" t="s">
        <v>236</v>
      </c>
      <c r="D363" s="273">
        <v>787</v>
      </c>
      <c r="E363" s="273">
        <v>423</v>
      </c>
      <c r="F363" s="273">
        <v>423</v>
      </c>
      <c r="G363" s="273">
        <v>0</v>
      </c>
      <c r="H363" s="273">
        <v>325</v>
      </c>
      <c r="I363" s="47">
        <f t="shared" si="30"/>
        <v>53.7484116899619</v>
      </c>
      <c r="J363" s="70">
        <f t="shared" si="31"/>
        <v>130.153846153846</v>
      </c>
      <c r="K363" s="242">
        <f t="shared" si="32"/>
        <v>1633</v>
      </c>
      <c r="L363" s="279">
        <f t="shared" si="34"/>
        <v>1958</v>
      </c>
      <c r="M363" s="278">
        <f t="shared" si="35"/>
        <v>1535</v>
      </c>
    </row>
    <row r="364" s="218" customFormat="1" ht="18" customHeight="1" spans="1:13">
      <c r="A364" s="269">
        <f t="shared" si="33"/>
        <v>7</v>
      </c>
      <c r="B364" s="270">
        <v>2040699</v>
      </c>
      <c r="C364" s="271" t="s">
        <v>454</v>
      </c>
      <c r="D364" s="273">
        <v>0</v>
      </c>
      <c r="E364" s="273">
        <v>383</v>
      </c>
      <c r="F364" s="273">
        <v>383</v>
      </c>
      <c r="G364" s="273">
        <v>0</v>
      </c>
      <c r="H364" s="273">
        <v>35</v>
      </c>
      <c r="I364" s="47">
        <f t="shared" si="30"/>
        <v>0</v>
      </c>
      <c r="J364" s="70">
        <f t="shared" si="31"/>
        <v>1094.28571428571</v>
      </c>
      <c r="K364" s="242">
        <f t="shared" si="32"/>
        <v>766</v>
      </c>
      <c r="L364" s="279">
        <f t="shared" si="34"/>
        <v>801</v>
      </c>
      <c r="M364" s="278">
        <f t="shared" si="35"/>
        <v>418</v>
      </c>
    </row>
    <row r="365" s="218" customFormat="1" ht="15.75" spans="1:13">
      <c r="A365" s="269">
        <f t="shared" si="33"/>
        <v>5</v>
      </c>
      <c r="B365" s="270">
        <v>20407</v>
      </c>
      <c r="C365" s="271" t="s">
        <v>455</v>
      </c>
      <c r="D365" s="273">
        <v>0</v>
      </c>
      <c r="E365" s="273">
        <v>0</v>
      </c>
      <c r="F365" s="273">
        <v>0</v>
      </c>
      <c r="G365" s="273">
        <v>0</v>
      </c>
      <c r="H365" s="273">
        <v>0</v>
      </c>
      <c r="I365" s="47">
        <f t="shared" si="30"/>
        <v>0</v>
      </c>
      <c r="J365" s="70">
        <f t="shared" si="31"/>
        <v>0</v>
      </c>
      <c r="K365" s="242">
        <f t="shared" si="32"/>
        <v>0</v>
      </c>
      <c r="L365" s="279">
        <f t="shared" si="34"/>
        <v>0</v>
      </c>
      <c r="M365" s="278">
        <f t="shared" si="35"/>
        <v>0</v>
      </c>
    </row>
    <row r="366" s="218" customFormat="1" ht="15.75" spans="1:13">
      <c r="A366" s="269">
        <f t="shared" si="33"/>
        <v>7</v>
      </c>
      <c r="B366" s="270">
        <v>2040701</v>
      </c>
      <c r="C366" s="271" t="s">
        <v>274</v>
      </c>
      <c r="D366" s="273">
        <v>0</v>
      </c>
      <c r="E366" s="273">
        <v>0</v>
      </c>
      <c r="F366" s="273">
        <v>0</v>
      </c>
      <c r="G366" s="273">
        <v>0</v>
      </c>
      <c r="H366" s="273">
        <v>0</v>
      </c>
      <c r="I366" s="47">
        <f t="shared" si="30"/>
        <v>0</v>
      </c>
      <c r="J366" s="70">
        <f t="shared" si="31"/>
        <v>0</v>
      </c>
      <c r="K366" s="242">
        <f t="shared" si="32"/>
        <v>0</v>
      </c>
      <c r="L366" s="279">
        <f t="shared" si="34"/>
        <v>0</v>
      </c>
      <c r="M366" s="278">
        <f t="shared" si="35"/>
        <v>0</v>
      </c>
    </row>
    <row r="367" s="218" customFormat="1" ht="15.75" spans="1:13">
      <c r="A367" s="269">
        <f t="shared" si="33"/>
        <v>7</v>
      </c>
      <c r="B367" s="270">
        <v>2040702</v>
      </c>
      <c r="C367" s="271" t="s">
        <v>252</v>
      </c>
      <c r="D367" s="273">
        <v>0</v>
      </c>
      <c r="E367" s="273">
        <v>0</v>
      </c>
      <c r="F367" s="273">
        <v>0</v>
      </c>
      <c r="G367" s="273">
        <v>0</v>
      </c>
      <c r="H367" s="273">
        <v>0</v>
      </c>
      <c r="I367" s="47">
        <f t="shared" si="30"/>
        <v>0</v>
      </c>
      <c r="J367" s="70">
        <f t="shared" si="31"/>
        <v>0</v>
      </c>
      <c r="K367" s="242">
        <f t="shared" si="32"/>
        <v>0</v>
      </c>
      <c r="L367" s="279">
        <f t="shared" si="34"/>
        <v>0</v>
      </c>
      <c r="M367" s="278">
        <f t="shared" si="35"/>
        <v>0</v>
      </c>
    </row>
    <row r="368" s="218" customFormat="1" ht="15.75" spans="1:13">
      <c r="A368" s="269">
        <f t="shared" si="33"/>
        <v>7</v>
      </c>
      <c r="B368" s="270">
        <v>2040703</v>
      </c>
      <c r="C368" s="271" t="s">
        <v>229</v>
      </c>
      <c r="D368" s="273">
        <v>0</v>
      </c>
      <c r="E368" s="273">
        <v>0</v>
      </c>
      <c r="F368" s="273">
        <v>0</v>
      </c>
      <c r="G368" s="273">
        <v>0</v>
      </c>
      <c r="H368" s="273">
        <v>0</v>
      </c>
      <c r="I368" s="47">
        <f t="shared" si="30"/>
        <v>0</v>
      </c>
      <c r="J368" s="70">
        <f t="shared" si="31"/>
        <v>0</v>
      </c>
      <c r="K368" s="242">
        <f t="shared" si="32"/>
        <v>0</v>
      </c>
      <c r="L368" s="279">
        <f t="shared" si="34"/>
        <v>0</v>
      </c>
      <c r="M368" s="278">
        <f t="shared" si="35"/>
        <v>0</v>
      </c>
    </row>
    <row r="369" s="218" customFormat="1" ht="15.75" spans="1:13">
      <c r="A369" s="269">
        <f t="shared" si="33"/>
        <v>7</v>
      </c>
      <c r="B369" s="270">
        <v>2040704</v>
      </c>
      <c r="C369" s="271" t="s">
        <v>456</v>
      </c>
      <c r="D369" s="273">
        <v>0</v>
      </c>
      <c r="E369" s="273">
        <v>0</v>
      </c>
      <c r="F369" s="273">
        <v>0</v>
      </c>
      <c r="G369" s="273">
        <v>0</v>
      </c>
      <c r="H369" s="273">
        <v>0</v>
      </c>
      <c r="I369" s="47">
        <f t="shared" si="30"/>
        <v>0</v>
      </c>
      <c r="J369" s="70">
        <f t="shared" si="31"/>
        <v>0</v>
      </c>
      <c r="K369" s="242">
        <f t="shared" si="32"/>
        <v>0</v>
      </c>
      <c r="L369" s="279">
        <f t="shared" si="34"/>
        <v>0</v>
      </c>
      <c r="M369" s="278">
        <f t="shared" si="35"/>
        <v>0</v>
      </c>
    </row>
    <row r="370" s="218" customFormat="1" ht="15.75" spans="1:13">
      <c r="A370" s="269">
        <f t="shared" si="33"/>
        <v>7</v>
      </c>
      <c r="B370" s="270">
        <v>2040705</v>
      </c>
      <c r="C370" s="271" t="s">
        <v>457</v>
      </c>
      <c r="D370" s="273">
        <v>0</v>
      </c>
      <c r="E370" s="273">
        <v>0</v>
      </c>
      <c r="F370" s="273">
        <v>0</v>
      </c>
      <c r="G370" s="273">
        <v>0</v>
      </c>
      <c r="H370" s="273">
        <v>0</v>
      </c>
      <c r="I370" s="47">
        <f t="shared" si="30"/>
        <v>0</v>
      </c>
      <c r="J370" s="70">
        <f t="shared" si="31"/>
        <v>0</v>
      </c>
      <c r="K370" s="242">
        <f t="shared" si="32"/>
        <v>0</v>
      </c>
      <c r="L370" s="279">
        <f t="shared" si="34"/>
        <v>0</v>
      </c>
      <c r="M370" s="278">
        <f t="shared" si="35"/>
        <v>0</v>
      </c>
    </row>
    <row r="371" s="218" customFormat="1" ht="15.75" spans="1:13">
      <c r="A371" s="269">
        <f t="shared" si="33"/>
        <v>7</v>
      </c>
      <c r="B371" s="270">
        <v>2040706</v>
      </c>
      <c r="C371" s="271" t="s">
        <v>458</v>
      </c>
      <c r="D371" s="273">
        <v>0</v>
      </c>
      <c r="E371" s="273">
        <v>0</v>
      </c>
      <c r="F371" s="273">
        <v>0</v>
      </c>
      <c r="G371" s="273">
        <v>0</v>
      </c>
      <c r="H371" s="273">
        <v>0</v>
      </c>
      <c r="I371" s="47">
        <f t="shared" si="30"/>
        <v>0</v>
      </c>
      <c r="J371" s="70">
        <f t="shared" si="31"/>
        <v>0</v>
      </c>
      <c r="K371" s="242">
        <f t="shared" si="32"/>
        <v>0</v>
      </c>
      <c r="L371" s="279">
        <f t="shared" si="34"/>
        <v>0</v>
      </c>
      <c r="M371" s="278">
        <f t="shared" si="35"/>
        <v>0</v>
      </c>
    </row>
    <row r="372" s="218" customFormat="1" ht="15.75" spans="1:13">
      <c r="A372" s="269">
        <f t="shared" si="33"/>
        <v>7</v>
      </c>
      <c r="B372" s="270">
        <v>2040707</v>
      </c>
      <c r="C372" s="271" t="s">
        <v>280</v>
      </c>
      <c r="D372" s="273">
        <v>0</v>
      </c>
      <c r="E372" s="273">
        <v>0</v>
      </c>
      <c r="F372" s="273">
        <v>0</v>
      </c>
      <c r="G372" s="273">
        <v>0</v>
      </c>
      <c r="H372" s="273">
        <v>0</v>
      </c>
      <c r="I372" s="47">
        <f t="shared" si="30"/>
        <v>0</v>
      </c>
      <c r="J372" s="70">
        <f t="shared" si="31"/>
        <v>0</v>
      </c>
      <c r="K372" s="242">
        <f t="shared" si="32"/>
        <v>0</v>
      </c>
      <c r="L372" s="279">
        <f t="shared" si="34"/>
        <v>0</v>
      </c>
      <c r="M372" s="278">
        <f t="shared" si="35"/>
        <v>0</v>
      </c>
    </row>
    <row r="373" s="218" customFormat="1" ht="15.75" spans="1:13">
      <c r="A373" s="269">
        <f t="shared" si="33"/>
        <v>7</v>
      </c>
      <c r="B373" s="270">
        <v>2040750</v>
      </c>
      <c r="C373" s="271" t="s">
        <v>281</v>
      </c>
      <c r="D373" s="273">
        <v>0</v>
      </c>
      <c r="E373" s="273">
        <v>0</v>
      </c>
      <c r="F373" s="273">
        <v>0</v>
      </c>
      <c r="G373" s="273">
        <v>0</v>
      </c>
      <c r="H373" s="273">
        <v>0</v>
      </c>
      <c r="I373" s="47">
        <f t="shared" si="30"/>
        <v>0</v>
      </c>
      <c r="J373" s="70">
        <f t="shared" si="31"/>
        <v>0</v>
      </c>
      <c r="K373" s="242">
        <f t="shared" si="32"/>
        <v>0</v>
      </c>
      <c r="L373" s="279">
        <f t="shared" si="34"/>
        <v>0</v>
      </c>
      <c r="M373" s="278">
        <f t="shared" si="35"/>
        <v>0</v>
      </c>
    </row>
    <row r="374" s="218" customFormat="1" ht="15.75" spans="1:13">
      <c r="A374" s="269">
        <f t="shared" si="33"/>
        <v>7</v>
      </c>
      <c r="B374" s="270">
        <v>2040799</v>
      </c>
      <c r="C374" s="271" t="s">
        <v>459</v>
      </c>
      <c r="D374" s="273">
        <v>0</v>
      </c>
      <c r="E374" s="273">
        <v>0</v>
      </c>
      <c r="F374" s="273">
        <v>0</v>
      </c>
      <c r="G374" s="273">
        <v>0</v>
      </c>
      <c r="H374" s="273">
        <v>0</v>
      </c>
      <c r="I374" s="47">
        <f t="shared" si="30"/>
        <v>0</v>
      </c>
      <c r="J374" s="70">
        <f t="shared" si="31"/>
        <v>0</v>
      </c>
      <c r="K374" s="242">
        <f t="shared" si="32"/>
        <v>0</v>
      </c>
      <c r="L374" s="279">
        <f t="shared" si="34"/>
        <v>0</v>
      </c>
      <c r="M374" s="278">
        <f t="shared" si="35"/>
        <v>0</v>
      </c>
    </row>
    <row r="375" s="218" customFormat="1" ht="15.75" spans="1:13">
      <c r="A375" s="269">
        <f t="shared" si="33"/>
        <v>5</v>
      </c>
      <c r="B375" s="270">
        <v>20408</v>
      </c>
      <c r="C375" s="271" t="s">
        <v>460</v>
      </c>
      <c r="D375" s="273">
        <v>0</v>
      </c>
      <c r="E375" s="273">
        <v>0</v>
      </c>
      <c r="F375" s="273">
        <v>0</v>
      </c>
      <c r="G375" s="273">
        <v>0</v>
      </c>
      <c r="H375" s="273">
        <v>0</v>
      </c>
      <c r="I375" s="47">
        <f t="shared" si="30"/>
        <v>0</v>
      </c>
      <c r="J375" s="70">
        <f t="shared" si="31"/>
        <v>0</v>
      </c>
      <c r="K375" s="242">
        <f t="shared" si="32"/>
        <v>0</v>
      </c>
      <c r="L375" s="279">
        <f t="shared" si="34"/>
        <v>0</v>
      </c>
      <c r="M375" s="278">
        <f t="shared" si="35"/>
        <v>0</v>
      </c>
    </row>
    <row r="376" s="218" customFormat="1" ht="15.75" spans="1:13">
      <c r="A376" s="269">
        <f t="shared" si="33"/>
        <v>7</v>
      </c>
      <c r="B376" s="270">
        <v>2040801</v>
      </c>
      <c r="C376" s="271" t="s">
        <v>274</v>
      </c>
      <c r="D376" s="273">
        <v>0</v>
      </c>
      <c r="E376" s="273">
        <v>0</v>
      </c>
      <c r="F376" s="273">
        <v>0</v>
      </c>
      <c r="G376" s="273">
        <v>0</v>
      </c>
      <c r="H376" s="273">
        <v>0</v>
      </c>
      <c r="I376" s="47">
        <f t="shared" si="30"/>
        <v>0</v>
      </c>
      <c r="J376" s="70">
        <f t="shared" si="31"/>
        <v>0</v>
      </c>
      <c r="K376" s="242">
        <f t="shared" si="32"/>
        <v>0</v>
      </c>
      <c r="L376" s="279">
        <f t="shared" si="34"/>
        <v>0</v>
      </c>
      <c r="M376" s="278">
        <f t="shared" si="35"/>
        <v>0</v>
      </c>
    </row>
    <row r="377" s="218" customFormat="1" ht="15.75" spans="1:13">
      <c r="A377" s="269">
        <f t="shared" si="33"/>
        <v>7</v>
      </c>
      <c r="B377" s="270">
        <v>2040802</v>
      </c>
      <c r="C377" s="271" t="s">
        <v>252</v>
      </c>
      <c r="D377" s="273">
        <v>0</v>
      </c>
      <c r="E377" s="273">
        <v>0</v>
      </c>
      <c r="F377" s="273">
        <v>0</v>
      </c>
      <c r="G377" s="273">
        <v>0</v>
      </c>
      <c r="H377" s="273">
        <v>0</v>
      </c>
      <c r="I377" s="47">
        <f t="shared" si="30"/>
        <v>0</v>
      </c>
      <c r="J377" s="70">
        <f t="shared" si="31"/>
        <v>0</v>
      </c>
      <c r="K377" s="242">
        <f t="shared" si="32"/>
        <v>0</v>
      </c>
      <c r="L377" s="279">
        <f t="shared" si="34"/>
        <v>0</v>
      </c>
      <c r="M377" s="278">
        <f t="shared" si="35"/>
        <v>0</v>
      </c>
    </row>
    <row r="378" s="218" customFormat="1" ht="15.75" spans="1:13">
      <c r="A378" s="269">
        <f t="shared" si="33"/>
        <v>7</v>
      </c>
      <c r="B378" s="270">
        <v>2040803</v>
      </c>
      <c r="C378" s="271" t="s">
        <v>229</v>
      </c>
      <c r="D378" s="273">
        <v>0</v>
      </c>
      <c r="E378" s="273">
        <v>0</v>
      </c>
      <c r="F378" s="273">
        <v>0</v>
      </c>
      <c r="G378" s="273">
        <v>0</v>
      </c>
      <c r="H378" s="273">
        <v>0</v>
      </c>
      <c r="I378" s="47">
        <f t="shared" si="30"/>
        <v>0</v>
      </c>
      <c r="J378" s="70">
        <f t="shared" si="31"/>
        <v>0</v>
      </c>
      <c r="K378" s="242">
        <f t="shared" si="32"/>
        <v>0</v>
      </c>
      <c r="L378" s="279">
        <f t="shared" si="34"/>
        <v>0</v>
      </c>
      <c r="M378" s="278">
        <f t="shared" si="35"/>
        <v>0</v>
      </c>
    </row>
    <row r="379" s="218" customFormat="1" ht="15.75" spans="1:13">
      <c r="A379" s="269">
        <f t="shared" si="33"/>
        <v>7</v>
      </c>
      <c r="B379" s="270">
        <v>2040804</v>
      </c>
      <c r="C379" s="271" t="s">
        <v>461</v>
      </c>
      <c r="D379" s="273">
        <v>0</v>
      </c>
      <c r="E379" s="273">
        <v>0</v>
      </c>
      <c r="F379" s="273">
        <v>0</v>
      </c>
      <c r="G379" s="273">
        <v>0</v>
      </c>
      <c r="H379" s="273">
        <v>0</v>
      </c>
      <c r="I379" s="47">
        <f t="shared" si="30"/>
        <v>0</v>
      </c>
      <c r="J379" s="70">
        <f t="shared" si="31"/>
        <v>0</v>
      </c>
      <c r="K379" s="242">
        <f t="shared" si="32"/>
        <v>0</v>
      </c>
      <c r="L379" s="279">
        <f t="shared" si="34"/>
        <v>0</v>
      </c>
      <c r="M379" s="278">
        <f t="shared" si="35"/>
        <v>0</v>
      </c>
    </row>
    <row r="380" s="218" customFormat="1" ht="15.75" spans="1:13">
      <c r="A380" s="269">
        <f t="shared" si="33"/>
        <v>7</v>
      </c>
      <c r="B380" s="270">
        <v>2040805</v>
      </c>
      <c r="C380" s="271" t="s">
        <v>462</v>
      </c>
      <c r="D380" s="273">
        <v>0</v>
      </c>
      <c r="E380" s="273">
        <v>0</v>
      </c>
      <c r="F380" s="273">
        <v>0</v>
      </c>
      <c r="G380" s="273">
        <v>0</v>
      </c>
      <c r="H380" s="273">
        <v>0</v>
      </c>
      <c r="I380" s="47">
        <f t="shared" si="30"/>
        <v>0</v>
      </c>
      <c r="J380" s="70">
        <f t="shared" si="31"/>
        <v>0</v>
      </c>
      <c r="K380" s="242">
        <f t="shared" si="32"/>
        <v>0</v>
      </c>
      <c r="L380" s="279">
        <f t="shared" si="34"/>
        <v>0</v>
      </c>
      <c r="M380" s="278">
        <f t="shared" si="35"/>
        <v>0</v>
      </c>
    </row>
    <row r="381" s="218" customFormat="1" ht="15.75" spans="1:13">
      <c r="A381" s="269">
        <f t="shared" si="33"/>
        <v>7</v>
      </c>
      <c r="B381" s="270">
        <v>2040806</v>
      </c>
      <c r="C381" s="271" t="s">
        <v>463</v>
      </c>
      <c r="D381" s="273">
        <v>0</v>
      </c>
      <c r="E381" s="273">
        <v>0</v>
      </c>
      <c r="F381" s="273">
        <v>0</v>
      </c>
      <c r="G381" s="273">
        <v>0</v>
      </c>
      <c r="H381" s="273">
        <v>0</v>
      </c>
      <c r="I381" s="47">
        <f t="shared" si="30"/>
        <v>0</v>
      </c>
      <c r="J381" s="70">
        <f t="shared" si="31"/>
        <v>0</v>
      </c>
      <c r="K381" s="242">
        <f t="shared" si="32"/>
        <v>0</v>
      </c>
      <c r="L381" s="279">
        <f t="shared" si="34"/>
        <v>0</v>
      </c>
      <c r="M381" s="278">
        <f t="shared" si="35"/>
        <v>0</v>
      </c>
    </row>
    <row r="382" s="218" customFormat="1" ht="15.75" spans="1:13">
      <c r="A382" s="269">
        <f t="shared" si="33"/>
        <v>7</v>
      </c>
      <c r="B382" s="270">
        <v>2040807</v>
      </c>
      <c r="C382" s="271" t="s">
        <v>280</v>
      </c>
      <c r="D382" s="273">
        <v>0</v>
      </c>
      <c r="E382" s="273">
        <v>0</v>
      </c>
      <c r="F382" s="273">
        <v>0</v>
      </c>
      <c r="G382" s="273">
        <v>0</v>
      </c>
      <c r="H382" s="273">
        <v>0</v>
      </c>
      <c r="I382" s="47">
        <f t="shared" si="30"/>
        <v>0</v>
      </c>
      <c r="J382" s="70">
        <f t="shared" si="31"/>
        <v>0</v>
      </c>
      <c r="K382" s="242">
        <f t="shared" si="32"/>
        <v>0</v>
      </c>
      <c r="L382" s="279">
        <f t="shared" si="34"/>
        <v>0</v>
      </c>
      <c r="M382" s="278">
        <f t="shared" si="35"/>
        <v>0</v>
      </c>
    </row>
    <row r="383" s="218" customFormat="1" ht="15.75" spans="1:13">
      <c r="A383" s="269">
        <f t="shared" si="33"/>
        <v>7</v>
      </c>
      <c r="B383" s="270">
        <v>2040850</v>
      </c>
      <c r="C383" s="271" t="s">
        <v>281</v>
      </c>
      <c r="D383" s="273">
        <v>0</v>
      </c>
      <c r="E383" s="273">
        <v>0</v>
      </c>
      <c r="F383" s="273">
        <v>0</v>
      </c>
      <c r="G383" s="273">
        <v>0</v>
      </c>
      <c r="H383" s="273">
        <v>0</v>
      </c>
      <c r="I383" s="47">
        <f t="shared" si="30"/>
        <v>0</v>
      </c>
      <c r="J383" s="70">
        <f t="shared" si="31"/>
        <v>0</v>
      </c>
      <c r="K383" s="242">
        <f t="shared" si="32"/>
        <v>0</v>
      </c>
      <c r="L383" s="279">
        <f t="shared" si="34"/>
        <v>0</v>
      </c>
      <c r="M383" s="278">
        <f t="shared" si="35"/>
        <v>0</v>
      </c>
    </row>
    <row r="384" s="218" customFormat="1" ht="15.75" spans="1:13">
      <c r="A384" s="269">
        <f t="shared" si="33"/>
        <v>7</v>
      </c>
      <c r="B384" s="270">
        <v>2040899</v>
      </c>
      <c r="C384" s="271" t="s">
        <v>464</v>
      </c>
      <c r="D384" s="273">
        <v>0</v>
      </c>
      <c r="E384" s="273">
        <v>0</v>
      </c>
      <c r="F384" s="273">
        <v>0</v>
      </c>
      <c r="G384" s="273">
        <v>0</v>
      </c>
      <c r="H384" s="273">
        <v>0</v>
      </c>
      <c r="I384" s="47">
        <f t="shared" si="30"/>
        <v>0</v>
      </c>
      <c r="J384" s="70">
        <f t="shared" si="31"/>
        <v>0</v>
      </c>
      <c r="K384" s="242">
        <f t="shared" si="32"/>
        <v>0</v>
      </c>
      <c r="L384" s="279">
        <f t="shared" si="34"/>
        <v>0</v>
      </c>
      <c r="M384" s="278">
        <f t="shared" si="35"/>
        <v>0</v>
      </c>
    </row>
    <row r="385" s="218" customFormat="1" ht="18" customHeight="1" spans="1:13">
      <c r="A385" s="269">
        <f t="shared" si="33"/>
        <v>5</v>
      </c>
      <c r="B385" s="270">
        <v>20409</v>
      </c>
      <c r="C385" s="271" t="s">
        <v>465</v>
      </c>
      <c r="D385" s="273">
        <v>0</v>
      </c>
      <c r="E385" s="273">
        <v>0</v>
      </c>
      <c r="F385" s="273">
        <v>0</v>
      </c>
      <c r="G385" s="273">
        <v>0</v>
      </c>
      <c r="H385" s="273">
        <v>0</v>
      </c>
      <c r="I385" s="47">
        <f t="shared" si="30"/>
        <v>0</v>
      </c>
      <c r="J385" s="70">
        <f t="shared" si="31"/>
        <v>0</v>
      </c>
      <c r="K385" s="242">
        <f t="shared" si="32"/>
        <v>0</v>
      </c>
      <c r="L385" s="279">
        <f t="shared" si="34"/>
        <v>0</v>
      </c>
      <c r="M385" s="278">
        <f t="shared" si="35"/>
        <v>0</v>
      </c>
    </row>
    <row r="386" s="218" customFormat="1" ht="18" customHeight="1" spans="1:13">
      <c r="A386" s="269">
        <f t="shared" si="33"/>
        <v>7</v>
      </c>
      <c r="B386" s="270">
        <v>2040901</v>
      </c>
      <c r="C386" s="271" t="s">
        <v>227</v>
      </c>
      <c r="D386" s="273">
        <v>0</v>
      </c>
      <c r="E386" s="273">
        <v>0</v>
      </c>
      <c r="F386" s="273">
        <v>0</v>
      </c>
      <c r="G386" s="273">
        <v>0</v>
      </c>
      <c r="H386" s="273">
        <v>0</v>
      </c>
      <c r="I386" s="47">
        <f t="shared" si="30"/>
        <v>0</v>
      </c>
      <c r="J386" s="70">
        <f t="shared" si="31"/>
        <v>0</v>
      </c>
      <c r="K386" s="242">
        <f t="shared" si="32"/>
        <v>0</v>
      </c>
      <c r="L386" s="279">
        <f t="shared" si="34"/>
        <v>0</v>
      </c>
      <c r="M386" s="278">
        <f t="shared" si="35"/>
        <v>0</v>
      </c>
    </row>
    <row r="387" s="218" customFormat="1" ht="15.75" spans="1:13">
      <c r="A387" s="269">
        <f t="shared" si="33"/>
        <v>7</v>
      </c>
      <c r="B387" s="270">
        <v>2040902</v>
      </c>
      <c r="C387" s="271" t="s">
        <v>252</v>
      </c>
      <c r="D387" s="273">
        <v>0</v>
      </c>
      <c r="E387" s="273">
        <v>0</v>
      </c>
      <c r="F387" s="273">
        <v>0</v>
      </c>
      <c r="G387" s="273">
        <v>0</v>
      </c>
      <c r="H387" s="273">
        <v>0</v>
      </c>
      <c r="I387" s="47">
        <f t="shared" si="30"/>
        <v>0</v>
      </c>
      <c r="J387" s="70">
        <f t="shared" si="31"/>
        <v>0</v>
      </c>
      <c r="K387" s="242">
        <f t="shared" si="32"/>
        <v>0</v>
      </c>
      <c r="L387" s="279">
        <f t="shared" si="34"/>
        <v>0</v>
      </c>
      <c r="M387" s="278">
        <f t="shared" si="35"/>
        <v>0</v>
      </c>
    </row>
    <row r="388" s="218" customFormat="1" ht="15.75" spans="1:13">
      <c r="A388" s="269">
        <f t="shared" si="33"/>
        <v>7</v>
      </c>
      <c r="B388" s="270">
        <v>2040903</v>
      </c>
      <c r="C388" s="271" t="s">
        <v>229</v>
      </c>
      <c r="D388" s="273">
        <v>0</v>
      </c>
      <c r="E388" s="273">
        <v>0</v>
      </c>
      <c r="F388" s="273">
        <v>0</v>
      </c>
      <c r="G388" s="273">
        <v>0</v>
      </c>
      <c r="H388" s="273">
        <v>0</v>
      </c>
      <c r="I388" s="47">
        <f t="shared" si="30"/>
        <v>0</v>
      </c>
      <c r="J388" s="70">
        <f t="shared" si="31"/>
        <v>0</v>
      </c>
      <c r="K388" s="242">
        <f t="shared" si="32"/>
        <v>0</v>
      </c>
      <c r="L388" s="279">
        <f t="shared" si="34"/>
        <v>0</v>
      </c>
      <c r="M388" s="278">
        <f t="shared" si="35"/>
        <v>0</v>
      </c>
    </row>
    <row r="389" s="218" customFormat="1" ht="15.75" spans="1:13">
      <c r="A389" s="269">
        <f t="shared" si="33"/>
        <v>7</v>
      </c>
      <c r="B389" s="270">
        <v>2040904</v>
      </c>
      <c r="C389" s="271" t="s">
        <v>466</v>
      </c>
      <c r="D389" s="273">
        <v>0</v>
      </c>
      <c r="E389" s="273">
        <v>0</v>
      </c>
      <c r="F389" s="273">
        <v>0</v>
      </c>
      <c r="G389" s="273">
        <v>0</v>
      </c>
      <c r="H389" s="273">
        <v>0</v>
      </c>
      <c r="I389" s="47">
        <f t="shared" si="30"/>
        <v>0</v>
      </c>
      <c r="J389" s="70">
        <f t="shared" si="31"/>
        <v>0</v>
      </c>
      <c r="K389" s="242">
        <f t="shared" si="32"/>
        <v>0</v>
      </c>
      <c r="L389" s="279">
        <f t="shared" si="34"/>
        <v>0</v>
      </c>
      <c r="M389" s="278">
        <f t="shared" si="35"/>
        <v>0</v>
      </c>
    </row>
    <row r="390" s="218" customFormat="1" ht="15.75" spans="1:13">
      <c r="A390" s="269">
        <f t="shared" si="33"/>
        <v>7</v>
      </c>
      <c r="B390" s="270">
        <v>2040905</v>
      </c>
      <c r="C390" s="271" t="s">
        <v>467</v>
      </c>
      <c r="D390" s="273">
        <v>0</v>
      </c>
      <c r="E390" s="273">
        <v>0</v>
      </c>
      <c r="F390" s="273">
        <v>0</v>
      </c>
      <c r="G390" s="273">
        <v>0</v>
      </c>
      <c r="H390" s="273">
        <v>0</v>
      </c>
      <c r="I390" s="47">
        <f t="shared" si="30"/>
        <v>0</v>
      </c>
      <c r="J390" s="70">
        <f t="shared" si="31"/>
        <v>0</v>
      </c>
      <c r="K390" s="242">
        <f t="shared" si="32"/>
        <v>0</v>
      </c>
      <c r="L390" s="279">
        <f t="shared" si="34"/>
        <v>0</v>
      </c>
      <c r="M390" s="278">
        <f t="shared" si="35"/>
        <v>0</v>
      </c>
    </row>
    <row r="391" s="218" customFormat="1" ht="15.75" spans="1:13">
      <c r="A391" s="269">
        <f t="shared" si="33"/>
        <v>7</v>
      </c>
      <c r="B391" s="270">
        <v>2040950</v>
      </c>
      <c r="C391" s="271" t="s">
        <v>281</v>
      </c>
      <c r="D391" s="273">
        <v>0</v>
      </c>
      <c r="E391" s="273">
        <v>0</v>
      </c>
      <c r="F391" s="273">
        <v>0</v>
      </c>
      <c r="G391" s="273">
        <v>0</v>
      </c>
      <c r="H391" s="273">
        <v>0</v>
      </c>
      <c r="I391" s="47">
        <f t="shared" si="30"/>
        <v>0</v>
      </c>
      <c r="J391" s="70">
        <f t="shared" si="31"/>
        <v>0</v>
      </c>
      <c r="K391" s="242">
        <f t="shared" si="32"/>
        <v>0</v>
      </c>
      <c r="L391" s="279">
        <f t="shared" si="34"/>
        <v>0</v>
      </c>
      <c r="M391" s="278">
        <f t="shared" si="35"/>
        <v>0</v>
      </c>
    </row>
    <row r="392" s="218" customFormat="1" ht="15.75" spans="1:13">
      <c r="A392" s="269">
        <f t="shared" si="33"/>
        <v>7</v>
      </c>
      <c r="B392" s="270">
        <v>2040999</v>
      </c>
      <c r="C392" s="271" t="s">
        <v>468</v>
      </c>
      <c r="D392" s="273">
        <v>0</v>
      </c>
      <c r="E392" s="273">
        <v>0</v>
      </c>
      <c r="F392" s="273">
        <v>0</v>
      </c>
      <c r="G392" s="273">
        <v>0</v>
      </c>
      <c r="H392" s="273">
        <v>0</v>
      </c>
      <c r="I392" s="47">
        <f t="shared" ref="I392:I455" si="36">IFERROR(E392/D392,0)*100</f>
        <v>0</v>
      </c>
      <c r="J392" s="70">
        <f t="shared" ref="J392:J455" si="37">IFERROR(E392/H392,0)*100</f>
        <v>0</v>
      </c>
      <c r="K392" s="242">
        <f t="shared" ref="K392:K456" si="38">D392+E392+F392+G392</f>
        <v>0</v>
      </c>
      <c r="L392" s="279">
        <f t="shared" si="34"/>
        <v>0</v>
      </c>
      <c r="M392" s="278">
        <f t="shared" si="35"/>
        <v>0</v>
      </c>
    </row>
    <row r="393" s="218" customFormat="1" ht="15.75" spans="1:13">
      <c r="A393" s="269">
        <f t="shared" ref="A393:A457" si="39">LEN(B393)</f>
        <v>5</v>
      </c>
      <c r="B393" s="270">
        <v>20410</v>
      </c>
      <c r="C393" s="271" t="s">
        <v>469</v>
      </c>
      <c r="D393" s="273">
        <v>0</v>
      </c>
      <c r="E393" s="273">
        <v>0</v>
      </c>
      <c r="F393" s="273">
        <v>0</v>
      </c>
      <c r="G393" s="273">
        <v>0</v>
      </c>
      <c r="H393" s="273">
        <v>0</v>
      </c>
      <c r="I393" s="47">
        <f t="shared" si="36"/>
        <v>0</v>
      </c>
      <c r="J393" s="70">
        <f t="shared" si="37"/>
        <v>0</v>
      </c>
      <c r="K393" s="242">
        <f t="shared" si="38"/>
        <v>0</v>
      </c>
      <c r="L393" s="279">
        <f t="shared" ref="L393:L457" si="40">D393+E393+F393+G393+H393</f>
        <v>0</v>
      </c>
      <c r="M393" s="278">
        <f t="shared" ref="M393:M457" si="41">D393+E393+H393</f>
        <v>0</v>
      </c>
    </row>
    <row r="394" s="218" customFormat="1" ht="15.75" spans="1:13">
      <c r="A394" s="269">
        <f t="shared" si="39"/>
        <v>7</v>
      </c>
      <c r="B394" s="270">
        <v>2041001</v>
      </c>
      <c r="C394" s="271" t="s">
        <v>274</v>
      </c>
      <c r="D394" s="273">
        <v>0</v>
      </c>
      <c r="E394" s="273">
        <v>0</v>
      </c>
      <c r="F394" s="273">
        <v>0</v>
      </c>
      <c r="G394" s="273">
        <v>0</v>
      </c>
      <c r="H394" s="273">
        <v>0</v>
      </c>
      <c r="I394" s="47">
        <f t="shared" si="36"/>
        <v>0</v>
      </c>
      <c r="J394" s="70">
        <f t="shared" si="37"/>
        <v>0</v>
      </c>
      <c r="K394" s="242">
        <f t="shared" si="38"/>
        <v>0</v>
      </c>
      <c r="L394" s="279">
        <f t="shared" si="40"/>
        <v>0</v>
      </c>
      <c r="M394" s="278">
        <f t="shared" si="41"/>
        <v>0</v>
      </c>
    </row>
    <row r="395" s="218" customFormat="1" ht="15.75" spans="1:13">
      <c r="A395" s="269">
        <f t="shared" si="39"/>
        <v>7</v>
      </c>
      <c r="B395" s="270">
        <v>2041002</v>
      </c>
      <c r="C395" s="271" t="s">
        <v>252</v>
      </c>
      <c r="D395" s="273">
        <v>0</v>
      </c>
      <c r="E395" s="273">
        <v>0</v>
      </c>
      <c r="F395" s="273">
        <v>0</v>
      </c>
      <c r="G395" s="273">
        <v>0</v>
      </c>
      <c r="H395" s="273">
        <v>0</v>
      </c>
      <c r="I395" s="47">
        <f t="shared" si="36"/>
        <v>0</v>
      </c>
      <c r="J395" s="70">
        <f t="shared" si="37"/>
        <v>0</v>
      </c>
      <c r="K395" s="242">
        <f t="shared" si="38"/>
        <v>0</v>
      </c>
      <c r="L395" s="279">
        <f t="shared" si="40"/>
        <v>0</v>
      </c>
      <c r="M395" s="278">
        <f t="shared" si="41"/>
        <v>0</v>
      </c>
    </row>
    <row r="396" s="218" customFormat="1" ht="15.75" spans="1:13">
      <c r="A396" s="269">
        <f t="shared" si="39"/>
        <v>7</v>
      </c>
      <c r="B396" s="270">
        <v>2041006</v>
      </c>
      <c r="C396" s="271" t="s">
        <v>280</v>
      </c>
      <c r="D396" s="273">
        <v>0</v>
      </c>
      <c r="E396" s="273">
        <v>0</v>
      </c>
      <c r="F396" s="273">
        <v>0</v>
      </c>
      <c r="G396" s="273">
        <v>0</v>
      </c>
      <c r="H396" s="273">
        <v>0</v>
      </c>
      <c r="I396" s="47">
        <f t="shared" si="36"/>
        <v>0</v>
      </c>
      <c r="J396" s="70">
        <f t="shared" si="37"/>
        <v>0</v>
      </c>
      <c r="K396" s="242">
        <f t="shared" si="38"/>
        <v>0</v>
      </c>
      <c r="L396" s="279">
        <f t="shared" si="40"/>
        <v>0</v>
      </c>
      <c r="M396" s="278">
        <f t="shared" si="41"/>
        <v>0</v>
      </c>
    </row>
    <row r="397" s="218" customFormat="1" ht="15.75" spans="1:13">
      <c r="A397" s="269">
        <f t="shared" si="39"/>
        <v>7</v>
      </c>
      <c r="B397" s="270">
        <v>2041007</v>
      </c>
      <c r="C397" s="271" t="s">
        <v>470</v>
      </c>
      <c r="D397" s="273">
        <v>0</v>
      </c>
      <c r="E397" s="273">
        <v>0</v>
      </c>
      <c r="F397" s="273">
        <v>0</v>
      </c>
      <c r="G397" s="273">
        <v>0</v>
      </c>
      <c r="H397" s="273">
        <v>0</v>
      </c>
      <c r="I397" s="47">
        <f t="shared" si="36"/>
        <v>0</v>
      </c>
      <c r="J397" s="70">
        <f t="shared" si="37"/>
        <v>0</v>
      </c>
      <c r="K397" s="242">
        <f t="shared" si="38"/>
        <v>0</v>
      </c>
      <c r="L397" s="279">
        <f t="shared" si="40"/>
        <v>0</v>
      </c>
      <c r="M397" s="278">
        <f t="shared" si="41"/>
        <v>0</v>
      </c>
    </row>
    <row r="398" s="218" customFormat="1" ht="15.75" spans="1:13">
      <c r="A398" s="269">
        <f t="shared" si="39"/>
        <v>7</v>
      </c>
      <c r="B398" s="270">
        <v>2041099</v>
      </c>
      <c r="C398" s="271" t="s">
        <v>471</v>
      </c>
      <c r="D398" s="273">
        <v>0</v>
      </c>
      <c r="E398" s="273">
        <v>0</v>
      </c>
      <c r="F398" s="273">
        <v>0</v>
      </c>
      <c r="G398" s="273">
        <v>0</v>
      </c>
      <c r="H398" s="273">
        <v>0</v>
      </c>
      <c r="I398" s="47">
        <f t="shared" si="36"/>
        <v>0</v>
      </c>
      <c r="J398" s="70">
        <f t="shared" si="37"/>
        <v>0</v>
      </c>
      <c r="K398" s="242">
        <f t="shared" si="38"/>
        <v>0</v>
      </c>
      <c r="L398" s="279">
        <f t="shared" si="40"/>
        <v>0</v>
      </c>
      <c r="M398" s="278">
        <f t="shared" si="41"/>
        <v>0</v>
      </c>
    </row>
    <row r="399" s="218" customFormat="1" ht="18" customHeight="1" spans="1:13">
      <c r="A399" s="269">
        <f t="shared" si="39"/>
        <v>5</v>
      </c>
      <c r="B399" s="270">
        <v>20499</v>
      </c>
      <c r="C399" s="271" t="s">
        <v>472</v>
      </c>
      <c r="D399" s="273">
        <v>3412</v>
      </c>
      <c r="E399" s="273">
        <v>467</v>
      </c>
      <c r="F399" s="273">
        <v>467</v>
      </c>
      <c r="G399" s="273">
        <v>0</v>
      </c>
      <c r="H399" s="273">
        <v>822</v>
      </c>
      <c r="I399" s="47">
        <f t="shared" si="36"/>
        <v>13.6869871043376</v>
      </c>
      <c r="J399" s="70">
        <f t="shared" si="37"/>
        <v>56.8126520681265</v>
      </c>
      <c r="K399" s="242">
        <f t="shared" si="38"/>
        <v>4346</v>
      </c>
      <c r="L399" s="279">
        <f t="shared" si="40"/>
        <v>5168</v>
      </c>
      <c r="M399" s="278">
        <f t="shared" si="41"/>
        <v>4701</v>
      </c>
    </row>
    <row r="400" s="218" customFormat="1" ht="18" customHeight="1" spans="1:13">
      <c r="A400" s="269">
        <f t="shared" si="39"/>
        <v>7</v>
      </c>
      <c r="B400" s="270">
        <v>2049901</v>
      </c>
      <c r="C400" s="271" t="s">
        <v>473</v>
      </c>
      <c r="D400" s="273">
        <v>0</v>
      </c>
      <c r="E400" s="273">
        <v>0</v>
      </c>
      <c r="F400" s="273">
        <v>0</v>
      </c>
      <c r="G400" s="273">
        <v>0</v>
      </c>
      <c r="H400" s="273">
        <v>822</v>
      </c>
      <c r="I400" s="47">
        <f t="shared" si="36"/>
        <v>0</v>
      </c>
      <c r="J400" s="70">
        <f t="shared" si="37"/>
        <v>0</v>
      </c>
      <c r="K400" s="242">
        <f t="shared" si="38"/>
        <v>0</v>
      </c>
      <c r="L400" s="279">
        <f t="shared" si="40"/>
        <v>822</v>
      </c>
      <c r="M400" s="278">
        <f t="shared" si="41"/>
        <v>822</v>
      </c>
    </row>
    <row r="401" s="218" customFormat="1" ht="18" customHeight="1" spans="1:13">
      <c r="A401" s="269">
        <v>7</v>
      </c>
      <c r="B401" s="270">
        <v>2049999</v>
      </c>
      <c r="C401" s="271" t="s">
        <v>474</v>
      </c>
      <c r="D401" s="273">
        <v>3412</v>
      </c>
      <c r="E401" s="273">
        <v>467</v>
      </c>
      <c r="F401" s="273">
        <v>467</v>
      </c>
      <c r="G401" s="273">
        <v>0</v>
      </c>
      <c r="H401" s="273"/>
      <c r="I401" s="47">
        <f t="shared" si="36"/>
        <v>13.6869871043376</v>
      </c>
      <c r="J401" s="70">
        <f t="shared" si="37"/>
        <v>0</v>
      </c>
      <c r="K401" s="242"/>
      <c r="L401" s="279"/>
      <c r="M401" s="278"/>
    </row>
    <row r="402" s="218" customFormat="1" ht="18" customHeight="1" spans="1:13">
      <c r="A402" s="269">
        <f t="shared" si="39"/>
        <v>3</v>
      </c>
      <c r="B402" s="270">
        <v>205</v>
      </c>
      <c r="C402" s="271" t="s">
        <v>475</v>
      </c>
      <c r="D402" s="273">
        <v>155225</v>
      </c>
      <c r="E402" s="273">
        <v>155596</v>
      </c>
      <c r="F402" s="273">
        <v>155589</v>
      </c>
      <c r="G402" s="273">
        <v>7</v>
      </c>
      <c r="H402" s="273">
        <v>155525</v>
      </c>
      <c r="I402" s="47">
        <f t="shared" si="36"/>
        <v>100.23900789177</v>
      </c>
      <c r="J402" s="70">
        <f t="shared" si="37"/>
        <v>100.045651824466</v>
      </c>
      <c r="K402" s="242">
        <f t="shared" si="38"/>
        <v>466417</v>
      </c>
      <c r="L402" s="279">
        <f t="shared" si="40"/>
        <v>621942</v>
      </c>
      <c r="M402" s="278">
        <f t="shared" si="41"/>
        <v>466346</v>
      </c>
    </row>
    <row r="403" s="218" customFormat="1" ht="18" customHeight="1" spans="1:13">
      <c r="A403" s="269">
        <f t="shared" si="39"/>
        <v>5</v>
      </c>
      <c r="B403" s="270">
        <v>20501</v>
      </c>
      <c r="C403" s="271" t="s">
        <v>476</v>
      </c>
      <c r="D403" s="273">
        <v>2242</v>
      </c>
      <c r="E403" s="273">
        <v>2054</v>
      </c>
      <c r="F403" s="273">
        <v>2054</v>
      </c>
      <c r="G403" s="273">
        <v>0</v>
      </c>
      <c r="H403" s="273">
        <v>2368</v>
      </c>
      <c r="I403" s="47">
        <f t="shared" si="36"/>
        <v>91.6146297948261</v>
      </c>
      <c r="J403" s="70">
        <f t="shared" si="37"/>
        <v>86.7398648648649</v>
      </c>
      <c r="K403" s="242">
        <f t="shared" si="38"/>
        <v>6350</v>
      </c>
      <c r="L403" s="279">
        <f t="shared" si="40"/>
        <v>8718</v>
      </c>
      <c r="M403" s="278">
        <f t="shared" si="41"/>
        <v>6664</v>
      </c>
    </row>
    <row r="404" s="218" customFormat="1" ht="18" customHeight="1" spans="1:13">
      <c r="A404" s="269">
        <f t="shared" si="39"/>
        <v>7</v>
      </c>
      <c r="B404" s="270">
        <v>2050101</v>
      </c>
      <c r="C404" s="271" t="s">
        <v>227</v>
      </c>
      <c r="D404" s="273">
        <v>532</v>
      </c>
      <c r="E404" s="273">
        <v>349</v>
      </c>
      <c r="F404" s="273">
        <v>349</v>
      </c>
      <c r="G404" s="273">
        <v>0</v>
      </c>
      <c r="H404" s="273">
        <v>449</v>
      </c>
      <c r="I404" s="47">
        <f t="shared" si="36"/>
        <v>65.6015037593985</v>
      </c>
      <c r="J404" s="70">
        <f t="shared" si="37"/>
        <v>77.728285077951</v>
      </c>
      <c r="K404" s="242">
        <f t="shared" si="38"/>
        <v>1230</v>
      </c>
      <c r="L404" s="279">
        <f t="shared" si="40"/>
        <v>1679</v>
      </c>
      <c r="M404" s="278">
        <f t="shared" si="41"/>
        <v>1330</v>
      </c>
    </row>
    <row r="405" s="218" customFormat="1" ht="18" customHeight="1" spans="1:13">
      <c r="A405" s="269">
        <f t="shared" si="39"/>
        <v>7</v>
      </c>
      <c r="B405" s="270">
        <v>2050102</v>
      </c>
      <c r="C405" s="271" t="s">
        <v>228</v>
      </c>
      <c r="D405" s="273">
        <v>135</v>
      </c>
      <c r="E405" s="273">
        <v>124</v>
      </c>
      <c r="F405" s="273">
        <v>124</v>
      </c>
      <c r="G405" s="273">
        <v>0</v>
      </c>
      <c r="H405" s="273">
        <v>2</v>
      </c>
      <c r="I405" s="47">
        <f t="shared" si="36"/>
        <v>91.8518518518518</v>
      </c>
      <c r="J405" s="70">
        <f t="shared" si="37"/>
        <v>6200</v>
      </c>
      <c r="K405" s="242">
        <f t="shared" si="38"/>
        <v>383</v>
      </c>
      <c r="L405" s="279">
        <f t="shared" si="40"/>
        <v>385</v>
      </c>
      <c r="M405" s="278">
        <f t="shared" si="41"/>
        <v>261</v>
      </c>
    </row>
    <row r="406" s="218" customFormat="1" ht="18" customHeight="1" spans="1:13">
      <c r="A406" s="269">
        <f t="shared" si="39"/>
        <v>7</v>
      </c>
      <c r="B406" s="270">
        <v>2050103</v>
      </c>
      <c r="C406" s="271" t="s">
        <v>244</v>
      </c>
      <c r="D406" s="273">
        <v>545</v>
      </c>
      <c r="E406" s="273">
        <v>451</v>
      </c>
      <c r="F406" s="273">
        <v>451</v>
      </c>
      <c r="G406" s="273">
        <v>0</v>
      </c>
      <c r="H406" s="273">
        <v>393</v>
      </c>
      <c r="I406" s="47">
        <f t="shared" si="36"/>
        <v>82.7522935779816</v>
      </c>
      <c r="J406" s="70">
        <f t="shared" si="37"/>
        <v>114.758269720102</v>
      </c>
      <c r="K406" s="242">
        <f t="shared" si="38"/>
        <v>1447</v>
      </c>
      <c r="L406" s="279">
        <f t="shared" si="40"/>
        <v>1840</v>
      </c>
      <c r="M406" s="278">
        <f t="shared" si="41"/>
        <v>1389</v>
      </c>
    </row>
    <row r="407" s="218" customFormat="1" ht="18" customHeight="1" spans="1:13">
      <c r="A407" s="269">
        <f t="shared" si="39"/>
        <v>7</v>
      </c>
      <c r="B407" s="270">
        <v>2050199</v>
      </c>
      <c r="C407" s="271" t="s">
        <v>477</v>
      </c>
      <c r="D407" s="273">
        <v>1030</v>
      </c>
      <c r="E407" s="273">
        <v>1130</v>
      </c>
      <c r="F407" s="273">
        <v>1130</v>
      </c>
      <c r="G407" s="273">
        <v>0</v>
      </c>
      <c r="H407" s="273">
        <v>1524</v>
      </c>
      <c r="I407" s="47">
        <f t="shared" si="36"/>
        <v>109.708737864078</v>
      </c>
      <c r="J407" s="70">
        <f t="shared" si="37"/>
        <v>74.1469816272966</v>
      </c>
      <c r="K407" s="242">
        <f t="shared" si="38"/>
        <v>3290</v>
      </c>
      <c r="L407" s="279">
        <f t="shared" si="40"/>
        <v>4814</v>
      </c>
      <c r="M407" s="278">
        <f t="shared" si="41"/>
        <v>3684</v>
      </c>
    </row>
    <row r="408" s="218" customFormat="1" ht="18" customHeight="1" spans="1:13">
      <c r="A408" s="269">
        <f t="shared" si="39"/>
        <v>5</v>
      </c>
      <c r="B408" s="270">
        <v>20502</v>
      </c>
      <c r="C408" s="271" t="s">
        <v>478</v>
      </c>
      <c r="D408" s="273">
        <v>143329</v>
      </c>
      <c r="E408" s="273">
        <v>141058</v>
      </c>
      <c r="F408" s="273">
        <v>141051</v>
      </c>
      <c r="G408" s="273">
        <v>7</v>
      </c>
      <c r="H408" s="273">
        <v>141918</v>
      </c>
      <c r="I408" s="47">
        <f t="shared" si="36"/>
        <v>98.415533492873</v>
      </c>
      <c r="J408" s="70">
        <f t="shared" si="37"/>
        <v>99.3940162629124</v>
      </c>
      <c r="K408" s="242">
        <f t="shared" si="38"/>
        <v>425445</v>
      </c>
      <c r="L408" s="279">
        <f t="shared" si="40"/>
        <v>567363</v>
      </c>
      <c r="M408" s="278">
        <f t="shared" si="41"/>
        <v>426305</v>
      </c>
    </row>
    <row r="409" s="218" customFormat="1" ht="18" customHeight="1" spans="1:13">
      <c r="A409" s="269">
        <f t="shared" si="39"/>
        <v>7</v>
      </c>
      <c r="B409" s="270">
        <v>2050201</v>
      </c>
      <c r="C409" s="271" t="s">
        <v>479</v>
      </c>
      <c r="D409" s="273">
        <v>8404</v>
      </c>
      <c r="E409" s="273">
        <v>7035</v>
      </c>
      <c r="F409" s="273">
        <v>7035</v>
      </c>
      <c r="G409" s="273">
        <v>0</v>
      </c>
      <c r="H409" s="273">
        <v>7354</v>
      </c>
      <c r="I409" s="47">
        <f t="shared" si="36"/>
        <v>83.7101380295098</v>
      </c>
      <c r="J409" s="70">
        <f t="shared" si="37"/>
        <v>95.6622246396519</v>
      </c>
      <c r="K409" s="242">
        <f t="shared" si="38"/>
        <v>22474</v>
      </c>
      <c r="L409" s="279">
        <f t="shared" si="40"/>
        <v>29828</v>
      </c>
      <c r="M409" s="278">
        <f t="shared" si="41"/>
        <v>22793</v>
      </c>
    </row>
    <row r="410" s="218" customFormat="1" ht="18" customHeight="1" spans="1:13">
      <c r="A410" s="269">
        <f t="shared" si="39"/>
        <v>7</v>
      </c>
      <c r="B410" s="270">
        <v>2050202</v>
      </c>
      <c r="C410" s="271" t="s">
        <v>480</v>
      </c>
      <c r="D410" s="273">
        <v>77329</v>
      </c>
      <c r="E410" s="273">
        <v>67360</v>
      </c>
      <c r="F410" s="273">
        <v>67353</v>
      </c>
      <c r="G410" s="273">
        <v>7</v>
      </c>
      <c r="H410" s="273">
        <v>69424</v>
      </c>
      <c r="I410" s="47">
        <f t="shared" si="36"/>
        <v>87.1083293460409</v>
      </c>
      <c r="J410" s="70">
        <f t="shared" si="37"/>
        <v>97.026964738419</v>
      </c>
      <c r="K410" s="242">
        <f t="shared" si="38"/>
        <v>212049</v>
      </c>
      <c r="L410" s="279">
        <f t="shared" si="40"/>
        <v>281473</v>
      </c>
      <c r="M410" s="278">
        <f t="shared" si="41"/>
        <v>214113</v>
      </c>
    </row>
    <row r="411" s="218" customFormat="1" ht="18" customHeight="1" spans="1:13">
      <c r="A411" s="269">
        <f t="shared" si="39"/>
        <v>7</v>
      </c>
      <c r="B411" s="270">
        <v>2050203</v>
      </c>
      <c r="C411" s="271" t="s">
        <v>481</v>
      </c>
      <c r="D411" s="273">
        <v>38313</v>
      </c>
      <c r="E411" s="273">
        <v>43218</v>
      </c>
      <c r="F411" s="273">
        <v>43218</v>
      </c>
      <c r="G411" s="273">
        <v>0</v>
      </c>
      <c r="H411" s="273">
        <v>41383</v>
      </c>
      <c r="I411" s="47">
        <f t="shared" si="36"/>
        <v>112.802443035001</v>
      </c>
      <c r="J411" s="70">
        <f t="shared" si="37"/>
        <v>104.434187951574</v>
      </c>
      <c r="K411" s="242">
        <f t="shared" si="38"/>
        <v>124749</v>
      </c>
      <c r="L411" s="279">
        <f t="shared" si="40"/>
        <v>166132</v>
      </c>
      <c r="M411" s="278">
        <f t="shared" si="41"/>
        <v>122914</v>
      </c>
    </row>
    <row r="412" s="218" customFormat="1" ht="18" customHeight="1" spans="1:13">
      <c r="A412" s="269">
        <f t="shared" si="39"/>
        <v>7</v>
      </c>
      <c r="B412" s="270">
        <v>2050204</v>
      </c>
      <c r="C412" s="271" t="s">
        <v>482</v>
      </c>
      <c r="D412" s="273">
        <v>19260</v>
      </c>
      <c r="E412" s="273">
        <v>23437</v>
      </c>
      <c r="F412" s="273">
        <v>23437</v>
      </c>
      <c r="G412" s="273">
        <v>0</v>
      </c>
      <c r="H412" s="273">
        <v>23744</v>
      </c>
      <c r="I412" s="47">
        <f t="shared" si="36"/>
        <v>121.68743509865</v>
      </c>
      <c r="J412" s="70">
        <f t="shared" si="37"/>
        <v>98.7070417789757</v>
      </c>
      <c r="K412" s="242">
        <f t="shared" si="38"/>
        <v>66134</v>
      </c>
      <c r="L412" s="279">
        <f t="shared" si="40"/>
        <v>89878</v>
      </c>
      <c r="M412" s="278">
        <f t="shared" si="41"/>
        <v>66441</v>
      </c>
    </row>
    <row r="413" s="218" customFormat="1" ht="18" customHeight="1" spans="1:13">
      <c r="A413" s="269">
        <f t="shared" si="39"/>
        <v>7</v>
      </c>
      <c r="B413" s="270">
        <v>2050205</v>
      </c>
      <c r="C413" s="271" t="s">
        <v>483</v>
      </c>
      <c r="D413" s="273">
        <v>16</v>
      </c>
      <c r="E413" s="273">
        <v>8</v>
      </c>
      <c r="F413" s="273">
        <v>8</v>
      </c>
      <c r="G413" s="273">
        <v>0</v>
      </c>
      <c r="H413" s="273">
        <v>13</v>
      </c>
      <c r="I413" s="47">
        <f t="shared" si="36"/>
        <v>50</v>
      </c>
      <c r="J413" s="70">
        <f t="shared" si="37"/>
        <v>61.5384615384615</v>
      </c>
      <c r="K413" s="242">
        <f t="shared" si="38"/>
        <v>32</v>
      </c>
      <c r="L413" s="279">
        <f t="shared" si="40"/>
        <v>45</v>
      </c>
      <c r="M413" s="278">
        <f t="shared" si="41"/>
        <v>37</v>
      </c>
    </row>
    <row r="414" s="218" customFormat="1" ht="15.75" spans="1:13">
      <c r="A414" s="269">
        <f t="shared" si="39"/>
        <v>7</v>
      </c>
      <c r="B414" s="270">
        <v>2050206</v>
      </c>
      <c r="C414" s="271" t="s">
        <v>484</v>
      </c>
      <c r="D414" s="273">
        <v>0</v>
      </c>
      <c r="E414" s="273">
        <v>0</v>
      </c>
      <c r="F414" s="273">
        <v>0</v>
      </c>
      <c r="G414" s="273">
        <v>0</v>
      </c>
      <c r="H414" s="273">
        <v>0</v>
      </c>
      <c r="I414" s="47">
        <f t="shared" si="36"/>
        <v>0</v>
      </c>
      <c r="J414" s="70">
        <f t="shared" si="37"/>
        <v>0</v>
      </c>
      <c r="K414" s="242">
        <f t="shared" si="38"/>
        <v>0</v>
      </c>
      <c r="L414" s="279">
        <f t="shared" si="40"/>
        <v>0</v>
      </c>
      <c r="M414" s="278">
        <f t="shared" si="41"/>
        <v>0</v>
      </c>
    </row>
    <row r="415" s="218" customFormat="1" ht="15.75" spans="1:13">
      <c r="A415" s="269">
        <f t="shared" si="39"/>
        <v>7</v>
      </c>
      <c r="B415" s="270">
        <v>2050207</v>
      </c>
      <c r="C415" s="271" t="s">
        <v>485</v>
      </c>
      <c r="D415" s="273">
        <v>0</v>
      </c>
      <c r="E415" s="273">
        <v>0</v>
      </c>
      <c r="F415" s="273">
        <v>0</v>
      </c>
      <c r="G415" s="273">
        <v>0</v>
      </c>
      <c r="H415" s="273">
        <v>0</v>
      </c>
      <c r="I415" s="47">
        <f t="shared" si="36"/>
        <v>0</v>
      </c>
      <c r="J415" s="70">
        <f t="shared" si="37"/>
        <v>0</v>
      </c>
      <c r="K415" s="242">
        <f t="shared" si="38"/>
        <v>0</v>
      </c>
      <c r="L415" s="279">
        <f t="shared" si="40"/>
        <v>0</v>
      </c>
      <c r="M415" s="278">
        <f t="shared" si="41"/>
        <v>0</v>
      </c>
    </row>
    <row r="416" s="218" customFormat="1" ht="18" customHeight="1" spans="1:13">
      <c r="A416" s="269">
        <f t="shared" si="39"/>
        <v>7</v>
      </c>
      <c r="B416" s="270">
        <v>2050299</v>
      </c>
      <c r="C416" s="271" t="s">
        <v>486</v>
      </c>
      <c r="D416" s="273">
        <v>7</v>
      </c>
      <c r="E416" s="273">
        <v>0</v>
      </c>
      <c r="F416" s="273">
        <v>0</v>
      </c>
      <c r="G416" s="273">
        <v>0</v>
      </c>
      <c r="H416" s="273">
        <v>0</v>
      </c>
      <c r="I416" s="47">
        <f t="shared" si="36"/>
        <v>0</v>
      </c>
      <c r="J416" s="70">
        <f t="shared" si="37"/>
        <v>0</v>
      </c>
      <c r="K416" s="242">
        <f t="shared" si="38"/>
        <v>7</v>
      </c>
      <c r="L416" s="279">
        <f t="shared" si="40"/>
        <v>7</v>
      </c>
      <c r="M416" s="278">
        <f t="shared" si="41"/>
        <v>7</v>
      </c>
    </row>
    <row r="417" s="218" customFormat="1" ht="18" customHeight="1" spans="1:13">
      <c r="A417" s="269">
        <f t="shared" si="39"/>
        <v>5</v>
      </c>
      <c r="B417" s="270">
        <v>20503</v>
      </c>
      <c r="C417" s="271" t="s">
        <v>487</v>
      </c>
      <c r="D417" s="273">
        <v>6825</v>
      </c>
      <c r="E417" s="273">
        <v>8124</v>
      </c>
      <c r="F417" s="273">
        <v>8124</v>
      </c>
      <c r="G417" s="273">
        <v>0</v>
      </c>
      <c r="H417" s="273">
        <v>6973</v>
      </c>
      <c r="I417" s="47">
        <f t="shared" si="36"/>
        <v>119.032967032967</v>
      </c>
      <c r="J417" s="70">
        <f t="shared" si="37"/>
        <v>116.506525168507</v>
      </c>
      <c r="K417" s="242">
        <f t="shared" si="38"/>
        <v>23073</v>
      </c>
      <c r="L417" s="279">
        <f t="shared" si="40"/>
        <v>30046</v>
      </c>
      <c r="M417" s="278">
        <f t="shared" si="41"/>
        <v>21922</v>
      </c>
    </row>
    <row r="418" s="218" customFormat="1" ht="15.75" spans="1:13">
      <c r="A418" s="269">
        <f t="shared" si="39"/>
        <v>7</v>
      </c>
      <c r="B418" s="270">
        <v>2050301</v>
      </c>
      <c r="C418" s="271" t="s">
        <v>488</v>
      </c>
      <c r="D418" s="273">
        <v>0</v>
      </c>
      <c r="E418" s="273">
        <v>0</v>
      </c>
      <c r="F418" s="273">
        <v>0</v>
      </c>
      <c r="G418" s="273">
        <v>0</v>
      </c>
      <c r="H418" s="273">
        <v>0</v>
      </c>
      <c r="I418" s="47">
        <f t="shared" si="36"/>
        <v>0</v>
      </c>
      <c r="J418" s="70">
        <f t="shared" si="37"/>
        <v>0</v>
      </c>
      <c r="K418" s="242">
        <f t="shared" si="38"/>
        <v>0</v>
      </c>
      <c r="L418" s="279">
        <f t="shared" si="40"/>
        <v>0</v>
      </c>
      <c r="M418" s="278">
        <f t="shared" si="41"/>
        <v>0</v>
      </c>
    </row>
    <row r="419" s="218" customFormat="1" ht="18" customHeight="1" spans="1:13">
      <c r="A419" s="269">
        <f t="shared" si="39"/>
        <v>7</v>
      </c>
      <c r="B419" s="270">
        <v>2050302</v>
      </c>
      <c r="C419" s="271" t="s">
        <v>489</v>
      </c>
      <c r="D419" s="273">
        <v>6825</v>
      </c>
      <c r="E419" s="273">
        <v>8124</v>
      </c>
      <c r="F419" s="273">
        <v>8124</v>
      </c>
      <c r="G419" s="273">
        <v>0</v>
      </c>
      <c r="H419" s="273">
        <v>6973</v>
      </c>
      <c r="I419" s="47">
        <f t="shared" si="36"/>
        <v>119.032967032967</v>
      </c>
      <c r="J419" s="70">
        <f t="shared" si="37"/>
        <v>116.506525168507</v>
      </c>
      <c r="K419" s="242">
        <f t="shared" si="38"/>
        <v>23073</v>
      </c>
      <c r="L419" s="279">
        <f t="shared" si="40"/>
        <v>30046</v>
      </c>
      <c r="M419" s="278">
        <f t="shared" si="41"/>
        <v>21922</v>
      </c>
    </row>
    <row r="420" s="218" customFormat="1" ht="15.75" spans="1:13">
      <c r="A420" s="269">
        <f t="shared" si="39"/>
        <v>7</v>
      </c>
      <c r="B420" s="270">
        <v>2050303</v>
      </c>
      <c r="C420" s="271" t="s">
        <v>490</v>
      </c>
      <c r="D420" s="273">
        <v>0</v>
      </c>
      <c r="E420" s="273">
        <v>0</v>
      </c>
      <c r="F420" s="273">
        <v>0</v>
      </c>
      <c r="G420" s="273">
        <v>0</v>
      </c>
      <c r="H420" s="273">
        <v>0</v>
      </c>
      <c r="I420" s="47">
        <f t="shared" si="36"/>
        <v>0</v>
      </c>
      <c r="J420" s="70">
        <f t="shared" si="37"/>
        <v>0</v>
      </c>
      <c r="K420" s="242">
        <f t="shared" si="38"/>
        <v>0</v>
      </c>
      <c r="L420" s="279">
        <f t="shared" si="40"/>
        <v>0</v>
      </c>
      <c r="M420" s="278">
        <f t="shared" si="41"/>
        <v>0</v>
      </c>
    </row>
    <row r="421" s="218" customFormat="1" ht="15.75" spans="1:13">
      <c r="A421" s="269">
        <f t="shared" si="39"/>
        <v>7</v>
      </c>
      <c r="B421" s="270">
        <v>2050304</v>
      </c>
      <c r="C421" s="271" t="s">
        <v>491</v>
      </c>
      <c r="D421" s="273">
        <v>0</v>
      </c>
      <c r="E421" s="273">
        <v>0</v>
      </c>
      <c r="F421" s="273">
        <v>0</v>
      </c>
      <c r="G421" s="273">
        <v>0</v>
      </c>
      <c r="H421" s="273">
        <v>0</v>
      </c>
      <c r="I421" s="47">
        <f t="shared" si="36"/>
        <v>0</v>
      </c>
      <c r="J421" s="70">
        <f t="shared" si="37"/>
        <v>0</v>
      </c>
      <c r="K421" s="242">
        <f t="shared" si="38"/>
        <v>0</v>
      </c>
      <c r="L421" s="279">
        <f t="shared" si="40"/>
        <v>0</v>
      </c>
      <c r="M421" s="278">
        <f t="shared" si="41"/>
        <v>0</v>
      </c>
    </row>
    <row r="422" s="218" customFormat="1" ht="15.75" spans="1:13">
      <c r="A422" s="269">
        <f t="shared" si="39"/>
        <v>7</v>
      </c>
      <c r="B422" s="270">
        <v>2050305</v>
      </c>
      <c r="C422" s="271" t="s">
        <v>492</v>
      </c>
      <c r="D422" s="273">
        <v>0</v>
      </c>
      <c r="E422" s="273">
        <v>0</v>
      </c>
      <c r="F422" s="273">
        <v>0</v>
      </c>
      <c r="G422" s="273">
        <v>0</v>
      </c>
      <c r="H422" s="273">
        <v>0</v>
      </c>
      <c r="I422" s="47">
        <f t="shared" si="36"/>
        <v>0</v>
      </c>
      <c r="J422" s="70">
        <f t="shared" si="37"/>
        <v>0</v>
      </c>
      <c r="K422" s="242">
        <f t="shared" si="38"/>
        <v>0</v>
      </c>
      <c r="L422" s="279">
        <f t="shared" si="40"/>
        <v>0</v>
      </c>
      <c r="M422" s="278">
        <f t="shared" si="41"/>
        <v>0</v>
      </c>
    </row>
    <row r="423" s="218" customFormat="1" ht="15.75" spans="1:13">
      <c r="A423" s="269">
        <f t="shared" si="39"/>
        <v>7</v>
      </c>
      <c r="B423" s="270">
        <v>2050399</v>
      </c>
      <c r="C423" s="271" t="s">
        <v>493</v>
      </c>
      <c r="D423" s="273">
        <v>0</v>
      </c>
      <c r="E423" s="273">
        <v>0</v>
      </c>
      <c r="F423" s="273">
        <v>0</v>
      </c>
      <c r="G423" s="273">
        <v>0</v>
      </c>
      <c r="H423" s="273">
        <v>0</v>
      </c>
      <c r="I423" s="47">
        <f t="shared" si="36"/>
        <v>0</v>
      </c>
      <c r="J423" s="70">
        <f t="shared" si="37"/>
        <v>0</v>
      </c>
      <c r="K423" s="242">
        <f t="shared" si="38"/>
        <v>0</v>
      </c>
      <c r="L423" s="279">
        <f t="shared" si="40"/>
        <v>0</v>
      </c>
      <c r="M423" s="278">
        <f t="shared" si="41"/>
        <v>0</v>
      </c>
    </row>
    <row r="424" s="218" customFormat="1" ht="18" customHeight="1" spans="1:13">
      <c r="A424" s="269">
        <f t="shared" si="39"/>
        <v>5</v>
      </c>
      <c r="B424" s="270">
        <v>20504</v>
      </c>
      <c r="C424" s="271" t="s">
        <v>494</v>
      </c>
      <c r="D424" s="273">
        <v>823</v>
      </c>
      <c r="E424" s="273">
        <v>722</v>
      </c>
      <c r="F424" s="273">
        <v>722</v>
      </c>
      <c r="G424" s="273">
        <v>0</v>
      </c>
      <c r="H424" s="273">
        <v>711</v>
      </c>
      <c r="I424" s="47">
        <f t="shared" si="36"/>
        <v>87.7278250303767</v>
      </c>
      <c r="J424" s="70">
        <f t="shared" si="37"/>
        <v>101.54711673699</v>
      </c>
      <c r="K424" s="242">
        <f t="shared" si="38"/>
        <v>2267</v>
      </c>
      <c r="L424" s="279">
        <f t="shared" si="40"/>
        <v>2978</v>
      </c>
      <c r="M424" s="278">
        <f t="shared" si="41"/>
        <v>2256</v>
      </c>
    </row>
    <row r="425" s="218" customFormat="1" ht="15.75" spans="1:13">
      <c r="A425" s="269">
        <f t="shared" si="39"/>
        <v>7</v>
      </c>
      <c r="B425" s="270">
        <v>2050401</v>
      </c>
      <c r="C425" s="271" t="s">
        <v>495</v>
      </c>
      <c r="D425" s="273">
        <v>0</v>
      </c>
      <c r="E425" s="273">
        <v>0</v>
      </c>
      <c r="F425" s="273">
        <v>0</v>
      </c>
      <c r="G425" s="273">
        <v>0</v>
      </c>
      <c r="H425" s="273">
        <v>0</v>
      </c>
      <c r="I425" s="47">
        <f t="shared" si="36"/>
        <v>0</v>
      </c>
      <c r="J425" s="70">
        <f t="shared" si="37"/>
        <v>0</v>
      </c>
      <c r="K425" s="242">
        <f t="shared" si="38"/>
        <v>0</v>
      </c>
      <c r="L425" s="279">
        <f t="shared" si="40"/>
        <v>0</v>
      </c>
      <c r="M425" s="278">
        <f t="shared" si="41"/>
        <v>0</v>
      </c>
    </row>
    <row r="426" s="218" customFormat="1" ht="15.75" spans="1:13">
      <c r="A426" s="269">
        <f t="shared" si="39"/>
        <v>7</v>
      </c>
      <c r="B426" s="270">
        <v>2050402</v>
      </c>
      <c r="C426" s="271" t="s">
        <v>496</v>
      </c>
      <c r="D426" s="273">
        <v>0</v>
      </c>
      <c r="E426" s="273">
        <v>0</v>
      </c>
      <c r="F426" s="273">
        <v>0</v>
      </c>
      <c r="G426" s="273">
        <v>0</v>
      </c>
      <c r="H426" s="273">
        <v>0</v>
      </c>
      <c r="I426" s="47">
        <f t="shared" si="36"/>
        <v>0</v>
      </c>
      <c r="J426" s="70">
        <f t="shared" si="37"/>
        <v>0</v>
      </c>
      <c r="K426" s="242">
        <f t="shared" si="38"/>
        <v>0</v>
      </c>
      <c r="L426" s="279">
        <f t="shared" si="40"/>
        <v>0</v>
      </c>
      <c r="M426" s="278">
        <f t="shared" si="41"/>
        <v>0</v>
      </c>
    </row>
    <row r="427" s="218" customFormat="1" ht="15.75" spans="1:13">
      <c r="A427" s="269">
        <f t="shared" si="39"/>
        <v>7</v>
      </c>
      <c r="B427" s="270">
        <v>2050403</v>
      </c>
      <c r="C427" s="271" t="s">
        <v>497</v>
      </c>
      <c r="D427" s="273">
        <v>0</v>
      </c>
      <c r="E427" s="273">
        <v>0</v>
      </c>
      <c r="F427" s="273">
        <v>0</v>
      </c>
      <c r="G427" s="273">
        <v>0</v>
      </c>
      <c r="H427" s="273">
        <v>0</v>
      </c>
      <c r="I427" s="47">
        <f t="shared" si="36"/>
        <v>0</v>
      </c>
      <c r="J427" s="70">
        <f t="shared" si="37"/>
        <v>0</v>
      </c>
      <c r="K427" s="242">
        <f t="shared" si="38"/>
        <v>0</v>
      </c>
      <c r="L427" s="279">
        <f t="shared" si="40"/>
        <v>0</v>
      </c>
      <c r="M427" s="278">
        <f t="shared" si="41"/>
        <v>0</v>
      </c>
    </row>
    <row r="428" s="218" customFormat="1" ht="18" customHeight="1" spans="1:13">
      <c r="A428" s="269">
        <f t="shared" si="39"/>
        <v>7</v>
      </c>
      <c r="B428" s="270">
        <v>2050404</v>
      </c>
      <c r="C428" s="271" t="s">
        <v>498</v>
      </c>
      <c r="D428" s="273">
        <v>770</v>
      </c>
      <c r="E428" s="273">
        <v>657</v>
      </c>
      <c r="F428" s="273">
        <v>657</v>
      </c>
      <c r="G428" s="273">
        <v>0</v>
      </c>
      <c r="H428" s="273">
        <v>673</v>
      </c>
      <c r="I428" s="47">
        <f t="shared" si="36"/>
        <v>85.3246753246753</v>
      </c>
      <c r="J428" s="70">
        <f t="shared" si="37"/>
        <v>97.6225854383358</v>
      </c>
      <c r="K428" s="242">
        <f t="shared" si="38"/>
        <v>2084</v>
      </c>
      <c r="L428" s="279">
        <f t="shared" si="40"/>
        <v>2757</v>
      </c>
      <c r="M428" s="278">
        <f t="shared" si="41"/>
        <v>2100</v>
      </c>
    </row>
    <row r="429" s="218" customFormat="1" ht="18" customHeight="1" spans="1:13">
      <c r="A429" s="269">
        <f t="shared" si="39"/>
        <v>7</v>
      </c>
      <c r="B429" s="270">
        <v>2050499</v>
      </c>
      <c r="C429" s="271" t="s">
        <v>499</v>
      </c>
      <c r="D429" s="273">
        <v>53</v>
      </c>
      <c r="E429" s="273">
        <v>65</v>
      </c>
      <c r="F429" s="273">
        <v>65</v>
      </c>
      <c r="G429" s="273">
        <v>0</v>
      </c>
      <c r="H429" s="273">
        <v>38</v>
      </c>
      <c r="I429" s="47">
        <f t="shared" si="36"/>
        <v>122.641509433962</v>
      </c>
      <c r="J429" s="70">
        <f t="shared" si="37"/>
        <v>171.052631578947</v>
      </c>
      <c r="K429" s="242">
        <f t="shared" si="38"/>
        <v>183</v>
      </c>
      <c r="L429" s="279">
        <f t="shared" si="40"/>
        <v>221</v>
      </c>
      <c r="M429" s="278">
        <f t="shared" si="41"/>
        <v>156</v>
      </c>
    </row>
    <row r="430" s="218" customFormat="1" ht="15.75" spans="1:13">
      <c r="A430" s="269">
        <f t="shared" si="39"/>
        <v>5</v>
      </c>
      <c r="B430" s="270">
        <v>20505</v>
      </c>
      <c r="C430" s="271" t="s">
        <v>500</v>
      </c>
      <c r="D430" s="273">
        <v>0</v>
      </c>
      <c r="E430" s="273">
        <v>0</v>
      </c>
      <c r="F430" s="273">
        <v>0</v>
      </c>
      <c r="G430" s="273">
        <v>0</v>
      </c>
      <c r="H430" s="273">
        <v>0</v>
      </c>
      <c r="I430" s="47">
        <f t="shared" si="36"/>
        <v>0</v>
      </c>
      <c r="J430" s="70">
        <f t="shared" si="37"/>
        <v>0</v>
      </c>
      <c r="K430" s="242">
        <f t="shared" si="38"/>
        <v>0</v>
      </c>
      <c r="L430" s="279">
        <f t="shared" si="40"/>
        <v>0</v>
      </c>
      <c r="M430" s="278">
        <f t="shared" si="41"/>
        <v>0</v>
      </c>
    </row>
    <row r="431" s="218" customFormat="1" ht="15.75" spans="1:13">
      <c r="A431" s="269">
        <f t="shared" si="39"/>
        <v>7</v>
      </c>
      <c r="B431" s="270">
        <v>2050501</v>
      </c>
      <c r="C431" s="271" t="s">
        <v>501</v>
      </c>
      <c r="D431" s="273">
        <v>0</v>
      </c>
      <c r="E431" s="273">
        <v>0</v>
      </c>
      <c r="F431" s="273">
        <v>0</v>
      </c>
      <c r="G431" s="273">
        <v>0</v>
      </c>
      <c r="H431" s="273">
        <v>0</v>
      </c>
      <c r="I431" s="47">
        <f t="shared" si="36"/>
        <v>0</v>
      </c>
      <c r="J431" s="70">
        <f t="shared" si="37"/>
        <v>0</v>
      </c>
      <c r="K431" s="242">
        <f t="shared" si="38"/>
        <v>0</v>
      </c>
      <c r="L431" s="279">
        <f t="shared" si="40"/>
        <v>0</v>
      </c>
      <c r="M431" s="278">
        <f t="shared" si="41"/>
        <v>0</v>
      </c>
    </row>
    <row r="432" s="218" customFormat="1" ht="15.75" spans="1:13">
      <c r="A432" s="269">
        <f t="shared" si="39"/>
        <v>7</v>
      </c>
      <c r="B432" s="270">
        <v>2050502</v>
      </c>
      <c r="C432" s="271" t="s">
        <v>502</v>
      </c>
      <c r="D432" s="273">
        <v>0</v>
      </c>
      <c r="E432" s="273">
        <v>0</v>
      </c>
      <c r="F432" s="273">
        <v>0</v>
      </c>
      <c r="G432" s="273">
        <v>0</v>
      </c>
      <c r="H432" s="273">
        <v>0</v>
      </c>
      <c r="I432" s="47">
        <f t="shared" si="36"/>
        <v>0</v>
      </c>
      <c r="J432" s="70">
        <f t="shared" si="37"/>
        <v>0</v>
      </c>
      <c r="K432" s="242">
        <f t="shared" si="38"/>
        <v>0</v>
      </c>
      <c r="L432" s="279">
        <f t="shared" si="40"/>
        <v>0</v>
      </c>
      <c r="M432" s="278">
        <f t="shared" si="41"/>
        <v>0</v>
      </c>
    </row>
    <row r="433" s="218" customFormat="1" ht="15.75" spans="1:13">
      <c r="A433" s="269">
        <f t="shared" si="39"/>
        <v>7</v>
      </c>
      <c r="B433" s="270">
        <v>2050599</v>
      </c>
      <c r="C433" s="271" t="s">
        <v>503</v>
      </c>
      <c r="D433" s="273">
        <v>0</v>
      </c>
      <c r="E433" s="273">
        <v>0</v>
      </c>
      <c r="F433" s="273">
        <v>0</v>
      </c>
      <c r="G433" s="273">
        <v>0</v>
      </c>
      <c r="H433" s="273">
        <v>0</v>
      </c>
      <c r="I433" s="47">
        <f t="shared" si="36"/>
        <v>0</v>
      </c>
      <c r="J433" s="70">
        <f t="shared" si="37"/>
        <v>0</v>
      </c>
      <c r="K433" s="242">
        <f t="shared" si="38"/>
        <v>0</v>
      </c>
      <c r="L433" s="279">
        <f t="shared" si="40"/>
        <v>0</v>
      </c>
      <c r="M433" s="278">
        <f t="shared" si="41"/>
        <v>0</v>
      </c>
    </row>
    <row r="434" s="218" customFormat="1" ht="15.75" spans="1:13">
      <c r="A434" s="269">
        <f t="shared" si="39"/>
        <v>5</v>
      </c>
      <c r="B434" s="270">
        <v>20506</v>
      </c>
      <c r="C434" s="271" t="s">
        <v>504</v>
      </c>
      <c r="D434" s="273">
        <v>0</v>
      </c>
      <c r="E434" s="273">
        <v>0</v>
      </c>
      <c r="F434" s="273">
        <v>0</v>
      </c>
      <c r="G434" s="273">
        <v>0</v>
      </c>
      <c r="H434" s="273">
        <v>0</v>
      </c>
      <c r="I434" s="47">
        <f t="shared" si="36"/>
        <v>0</v>
      </c>
      <c r="J434" s="70">
        <f t="shared" si="37"/>
        <v>0</v>
      </c>
      <c r="K434" s="242">
        <f t="shared" si="38"/>
        <v>0</v>
      </c>
      <c r="L434" s="279">
        <f t="shared" si="40"/>
        <v>0</v>
      </c>
      <c r="M434" s="278">
        <f t="shared" si="41"/>
        <v>0</v>
      </c>
    </row>
    <row r="435" s="218" customFormat="1" ht="15.75" spans="1:13">
      <c r="A435" s="269">
        <f t="shared" si="39"/>
        <v>7</v>
      </c>
      <c r="B435" s="270">
        <v>2050601</v>
      </c>
      <c r="C435" s="271" t="s">
        <v>505</v>
      </c>
      <c r="D435" s="273">
        <v>0</v>
      </c>
      <c r="E435" s="273">
        <v>0</v>
      </c>
      <c r="F435" s="273">
        <v>0</v>
      </c>
      <c r="G435" s="273">
        <v>0</v>
      </c>
      <c r="H435" s="273">
        <v>0</v>
      </c>
      <c r="I435" s="47">
        <f t="shared" si="36"/>
        <v>0</v>
      </c>
      <c r="J435" s="70">
        <f t="shared" si="37"/>
        <v>0</v>
      </c>
      <c r="K435" s="242">
        <f t="shared" si="38"/>
        <v>0</v>
      </c>
      <c r="L435" s="279">
        <f t="shared" si="40"/>
        <v>0</v>
      </c>
      <c r="M435" s="278">
        <f t="shared" si="41"/>
        <v>0</v>
      </c>
    </row>
    <row r="436" s="218" customFormat="1" ht="15.75" spans="1:13">
      <c r="A436" s="269">
        <f t="shared" si="39"/>
        <v>7</v>
      </c>
      <c r="B436" s="270">
        <v>2050602</v>
      </c>
      <c r="C436" s="271" t="s">
        <v>506</v>
      </c>
      <c r="D436" s="273">
        <v>0</v>
      </c>
      <c r="E436" s="273">
        <v>0</v>
      </c>
      <c r="F436" s="273">
        <v>0</v>
      </c>
      <c r="G436" s="273">
        <v>0</v>
      </c>
      <c r="H436" s="273">
        <v>0</v>
      </c>
      <c r="I436" s="47">
        <f t="shared" si="36"/>
        <v>0</v>
      </c>
      <c r="J436" s="70">
        <f t="shared" si="37"/>
        <v>0</v>
      </c>
      <c r="K436" s="242">
        <f t="shared" si="38"/>
        <v>0</v>
      </c>
      <c r="L436" s="279">
        <f t="shared" si="40"/>
        <v>0</v>
      </c>
      <c r="M436" s="278">
        <f t="shared" si="41"/>
        <v>0</v>
      </c>
    </row>
    <row r="437" s="218" customFormat="1" ht="15.75" spans="1:13">
      <c r="A437" s="269">
        <f t="shared" si="39"/>
        <v>7</v>
      </c>
      <c r="B437" s="270">
        <v>2050699</v>
      </c>
      <c r="C437" s="271" t="s">
        <v>507</v>
      </c>
      <c r="D437" s="273">
        <v>0</v>
      </c>
      <c r="E437" s="273">
        <v>0</v>
      </c>
      <c r="F437" s="273">
        <v>0</v>
      </c>
      <c r="G437" s="273">
        <v>0</v>
      </c>
      <c r="H437" s="273">
        <v>0</v>
      </c>
      <c r="I437" s="47">
        <f t="shared" si="36"/>
        <v>0</v>
      </c>
      <c r="J437" s="70">
        <f t="shared" si="37"/>
        <v>0</v>
      </c>
      <c r="K437" s="242">
        <f t="shared" si="38"/>
        <v>0</v>
      </c>
      <c r="L437" s="279">
        <f t="shared" si="40"/>
        <v>0</v>
      </c>
      <c r="M437" s="278">
        <f t="shared" si="41"/>
        <v>0</v>
      </c>
    </row>
    <row r="438" s="218" customFormat="1" ht="18" customHeight="1" spans="1:13">
      <c r="A438" s="269">
        <f t="shared" si="39"/>
        <v>5</v>
      </c>
      <c r="B438" s="270">
        <v>20507</v>
      </c>
      <c r="C438" s="271" t="s">
        <v>508</v>
      </c>
      <c r="D438" s="273">
        <v>595</v>
      </c>
      <c r="E438" s="273">
        <v>605</v>
      </c>
      <c r="F438" s="273">
        <v>605</v>
      </c>
      <c r="G438" s="273">
        <v>0</v>
      </c>
      <c r="H438" s="273">
        <v>537</v>
      </c>
      <c r="I438" s="47">
        <f t="shared" si="36"/>
        <v>101.680672268908</v>
      </c>
      <c r="J438" s="70">
        <f t="shared" si="37"/>
        <v>112.662942271881</v>
      </c>
      <c r="K438" s="242">
        <f t="shared" si="38"/>
        <v>1805</v>
      </c>
      <c r="L438" s="279">
        <f t="shared" si="40"/>
        <v>2342</v>
      </c>
      <c r="M438" s="278">
        <f t="shared" si="41"/>
        <v>1737</v>
      </c>
    </row>
    <row r="439" s="218" customFormat="1" ht="18" customHeight="1" spans="1:13">
      <c r="A439" s="269">
        <f t="shared" si="39"/>
        <v>7</v>
      </c>
      <c r="B439" s="270">
        <v>2050701</v>
      </c>
      <c r="C439" s="271" t="s">
        <v>509</v>
      </c>
      <c r="D439" s="273">
        <v>595</v>
      </c>
      <c r="E439" s="273">
        <v>578</v>
      </c>
      <c r="F439" s="273">
        <v>578</v>
      </c>
      <c r="G439" s="273">
        <v>0</v>
      </c>
      <c r="H439" s="273">
        <v>537</v>
      </c>
      <c r="I439" s="47">
        <f t="shared" si="36"/>
        <v>97.1428571428571</v>
      </c>
      <c r="J439" s="70">
        <f t="shared" si="37"/>
        <v>107.635009310987</v>
      </c>
      <c r="K439" s="242">
        <f t="shared" si="38"/>
        <v>1751</v>
      </c>
      <c r="L439" s="279">
        <f t="shared" si="40"/>
        <v>2288</v>
      </c>
      <c r="M439" s="278">
        <f t="shared" si="41"/>
        <v>1710</v>
      </c>
    </row>
    <row r="440" s="218" customFormat="1" ht="15.75" spans="1:13">
      <c r="A440" s="269">
        <f t="shared" si="39"/>
        <v>7</v>
      </c>
      <c r="B440" s="270">
        <v>2050702</v>
      </c>
      <c r="C440" s="271" t="s">
        <v>510</v>
      </c>
      <c r="D440" s="273">
        <v>0</v>
      </c>
      <c r="E440" s="273">
        <v>0</v>
      </c>
      <c r="F440" s="273">
        <v>0</v>
      </c>
      <c r="G440" s="273">
        <v>0</v>
      </c>
      <c r="H440" s="273">
        <v>0</v>
      </c>
      <c r="I440" s="47">
        <f t="shared" si="36"/>
        <v>0</v>
      </c>
      <c r="J440" s="70">
        <f t="shared" si="37"/>
        <v>0</v>
      </c>
      <c r="K440" s="242">
        <f t="shared" si="38"/>
        <v>0</v>
      </c>
      <c r="L440" s="279">
        <f t="shared" si="40"/>
        <v>0</v>
      </c>
      <c r="M440" s="278">
        <f t="shared" si="41"/>
        <v>0</v>
      </c>
    </row>
    <row r="441" s="218" customFormat="1" ht="15.75" spans="1:13">
      <c r="A441" s="269">
        <f t="shared" si="39"/>
        <v>7</v>
      </c>
      <c r="B441" s="270">
        <v>2050799</v>
      </c>
      <c r="C441" s="271" t="s">
        <v>511</v>
      </c>
      <c r="D441" s="273">
        <v>0</v>
      </c>
      <c r="E441" s="273">
        <v>27</v>
      </c>
      <c r="F441" s="273">
        <v>27</v>
      </c>
      <c r="G441" s="273">
        <v>0</v>
      </c>
      <c r="H441" s="273">
        <v>0</v>
      </c>
      <c r="I441" s="47">
        <f t="shared" si="36"/>
        <v>0</v>
      </c>
      <c r="J441" s="70">
        <f t="shared" si="37"/>
        <v>0</v>
      </c>
      <c r="K441" s="242">
        <f t="shared" si="38"/>
        <v>54</v>
      </c>
      <c r="L441" s="279">
        <f t="shared" si="40"/>
        <v>54</v>
      </c>
      <c r="M441" s="278">
        <f t="shared" si="41"/>
        <v>27</v>
      </c>
    </row>
    <row r="442" s="218" customFormat="1" ht="18" customHeight="1" spans="1:13">
      <c r="A442" s="269">
        <f t="shared" si="39"/>
        <v>5</v>
      </c>
      <c r="B442" s="270">
        <v>20508</v>
      </c>
      <c r="C442" s="271" t="s">
        <v>512</v>
      </c>
      <c r="D442" s="273">
        <v>773</v>
      </c>
      <c r="E442" s="273">
        <v>974</v>
      </c>
      <c r="F442" s="273">
        <v>974</v>
      </c>
      <c r="G442" s="273">
        <v>0</v>
      </c>
      <c r="H442" s="273">
        <v>1034</v>
      </c>
      <c r="I442" s="47">
        <f t="shared" si="36"/>
        <v>126.002587322122</v>
      </c>
      <c r="J442" s="70">
        <f t="shared" si="37"/>
        <v>94.1972920696325</v>
      </c>
      <c r="K442" s="242">
        <f t="shared" si="38"/>
        <v>2721</v>
      </c>
      <c r="L442" s="279">
        <f t="shared" si="40"/>
        <v>3755</v>
      </c>
      <c r="M442" s="278">
        <f t="shared" si="41"/>
        <v>2781</v>
      </c>
    </row>
    <row r="443" s="218" customFormat="1" ht="15.75" spans="1:13">
      <c r="A443" s="269">
        <f t="shared" si="39"/>
        <v>7</v>
      </c>
      <c r="B443" s="270">
        <v>2050801</v>
      </c>
      <c r="C443" s="271" t="s">
        <v>513</v>
      </c>
      <c r="D443" s="273">
        <v>290</v>
      </c>
      <c r="E443" s="273">
        <v>528</v>
      </c>
      <c r="F443" s="273">
        <v>528</v>
      </c>
      <c r="G443" s="273">
        <v>0</v>
      </c>
      <c r="H443" s="273">
        <v>661</v>
      </c>
      <c r="I443" s="47">
        <f t="shared" si="36"/>
        <v>182.068965517241</v>
      </c>
      <c r="J443" s="70">
        <f t="shared" si="37"/>
        <v>79.8789712556732</v>
      </c>
      <c r="K443" s="242">
        <f t="shared" si="38"/>
        <v>1346</v>
      </c>
      <c r="L443" s="279">
        <f t="shared" si="40"/>
        <v>2007</v>
      </c>
      <c r="M443" s="278">
        <f t="shared" si="41"/>
        <v>1479</v>
      </c>
    </row>
    <row r="444" s="218" customFormat="1" ht="18" customHeight="1" spans="1:13">
      <c r="A444" s="269">
        <f t="shared" si="39"/>
        <v>7</v>
      </c>
      <c r="B444" s="270">
        <v>2050802</v>
      </c>
      <c r="C444" s="271" t="s">
        <v>514</v>
      </c>
      <c r="D444" s="273">
        <v>442</v>
      </c>
      <c r="E444" s="273">
        <v>445</v>
      </c>
      <c r="F444" s="273">
        <v>445</v>
      </c>
      <c r="G444" s="273">
        <v>0</v>
      </c>
      <c r="H444" s="273">
        <v>290</v>
      </c>
      <c r="I444" s="47">
        <f t="shared" si="36"/>
        <v>100.678733031674</v>
      </c>
      <c r="J444" s="70">
        <f t="shared" si="37"/>
        <v>153.448275862069</v>
      </c>
      <c r="K444" s="242">
        <f t="shared" si="38"/>
        <v>1332</v>
      </c>
      <c r="L444" s="279">
        <f t="shared" si="40"/>
        <v>1622</v>
      </c>
      <c r="M444" s="278">
        <f t="shared" si="41"/>
        <v>1177</v>
      </c>
    </row>
    <row r="445" s="218" customFormat="1" ht="18" customHeight="1" spans="1:13">
      <c r="A445" s="269">
        <f t="shared" si="39"/>
        <v>7</v>
      </c>
      <c r="B445" s="270">
        <v>2050803</v>
      </c>
      <c r="C445" s="271" t="s">
        <v>515</v>
      </c>
      <c r="D445" s="273">
        <v>41</v>
      </c>
      <c r="E445" s="273">
        <v>1</v>
      </c>
      <c r="F445" s="273">
        <v>1</v>
      </c>
      <c r="G445" s="273">
        <v>0</v>
      </c>
      <c r="H445" s="273">
        <v>52</v>
      </c>
      <c r="I445" s="47">
        <f t="shared" si="36"/>
        <v>2.4390243902439</v>
      </c>
      <c r="J445" s="70">
        <f t="shared" si="37"/>
        <v>1.92307692307692</v>
      </c>
      <c r="K445" s="242">
        <f t="shared" si="38"/>
        <v>43</v>
      </c>
      <c r="L445" s="279">
        <f t="shared" si="40"/>
        <v>95</v>
      </c>
      <c r="M445" s="278">
        <f t="shared" si="41"/>
        <v>94</v>
      </c>
    </row>
    <row r="446" s="218" customFormat="1" ht="15.75" spans="1:13">
      <c r="A446" s="269">
        <f t="shared" si="39"/>
        <v>7</v>
      </c>
      <c r="B446" s="270">
        <v>2050804</v>
      </c>
      <c r="C446" s="271" t="s">
        <v>516</v>
      </c>
      <c r="D446" s="273">
        <v>0</v>
      </c>
      <c r="E446" s="273">
        <v>0</v>
      </c>
      <c r="F446" s="273">
        <v>0</v>
      </c>
      <c r="G446" s="273">
        <v>0</v>
      </c>
      <c r="H446" s="273">
        <v>0</v>
      </c>
      <c r="I446" s="47">
        <f t="shared" si="36"/>
        <v>0</v>
      </c>
      <c r="J446" s="70">
        <f t="shared" si="37"/>
        <v>0</v>
      </c>
      <c r="K446" s="242">
        <f t="shared" si="38"/>
        <v>0</v>
      </c>
      <c r="L446" s="279">
        <f t="shared" si="40"/>
        <v>0</v>
      </c>
      <c r="M446" s="278">
        <f t="shared" si="41"/>
        <v>0</v>
      </c>
    </row>
    <row r="447" s="218" customFormat="1" ht="15.75" spans="1:13">
      <c r="A447" s="269">
        <f t="shared" si="39"/>
        <v>7</v>
      </c>
      <c r="B447" s="270">
        <v>2050899</v>
      </c>
      <c r="C447" s="271" t="s">
        <v>517</v>
      </c>
      <c r="D447" s="273">
        <v>0</v>
      </c>
      <c r="E447" s="273">
        <v>0</v>
      </c>
      <c r="F447" s="273">
        <v>0</v>
      </c>
      <c r="G447" s="273">
        <v>0</v>
      </c>
      <c r="H447" s="273">
        <v>31</v>
      </c>
      <c r="I447" s="47">
        <f t="shared" si="36"/>
        <v>0</v>
      </c>
      <c r="J447" s="70">
        <f t="shared" si="37"/>
        <v>0</v>
      </c>
      <c r="K447" s="242">
        <f t="shared" si="38"/>
        <v>0</v>
      </c>
      <c r="L447" s="279">
        <f t="shared" si="40"/>
        <v>31</v>
      </c>
      <c r="M447" s="278">
        <f t="shared" si="41"/>
        <v>31</v>
      </c>
    </row>
    <row r="448" s="218" customFormat="1" ht="18" customHeight="1" spans="1:13">
      <c r="A448" s="269">
        <f t="shared" si="39"/>
        <v>5</v>
      </c>
      <c r="B448" s="270">
        <v>20509</v>
      </c>
      <c r="C448" s="271" t="s">
        <v>518</v>
      </c>
      <c r="D448" s="273">
        <v>483</v>
      </c>
      <c r="E448" s="273">
        <v>1979</v>
      </c>
      <c r="F448" s="273">
        <v>1979</v>
      </c>
      <c r="G448" s="273">
        <v>0</v>
      </c>
      <c r="H448" s="273">
        <v>1684</v>
      </c>
      <c r="I448" s="47">
        <f t="shared" si="36"/>
        <v>409.730848861284</v>
      </c>
      <c r="J448" s="70">
        <f t="shared" si="37"/>
        <v>117.517814726841</v>
      </c>
      <c r="K448" s="242">
        <f t="shared" si="38"/>
        <v>4441</v>
      </c>
      <c r="L448" s="279">
        <f t="shared" si="40"/>
        <v>6125</v>
      </c>
      <c r="M448" s="278">
        <f t="shared" si="41"/>
        <v>4146</v>
      </c>
    </row>
    <row r="449" s="218" customFormat="1" ht="18" customHeight="1" spans="1:13">
      <c r="A449" s="269">
        <f t="shared" si="39"/>
        <v>7</v>
      </c>
      <c r="B449" s="270">
        <v>2050901</v>
      </c>
      <c r="C449" s="271" t="s">
        <v>519</v>
      </c>
      <c r="D449" s="273">
        <v>0</v>
      </c>
      <c r="E449" s="273">
        <v>0</v>
      </c>
      <c r="F449" s="273">
        <v>0</v>
      </c>
      <c r="G449" s="273">
        <v>0</v>
      </c>
      <c r="H449" s="273">
        <v>0</v>
      </c>
      <c r="I449" s="47">
        <f t="shared" si="36"/>
        <v>0</v>
      </c>
      <c r="J449" s="70">
        <f t="shared" si="37"/>
        <v>0</v>
      </c>
      <c r="K449" s="242">
        <f t="shared" si="38"/>
        <v>0</v>
      </c>
      <c r="L449" s="279">
        <f t="shared" si="40"/>
        <v>0</v>
      </c>
      <c r="M449" s="278">
        <f t="shared" si="41"/>
        <v>0</v>
      </c>
    </row>
    <row r="450" s="218" customFormat="1" ht="15.75" spans="1:13">
      <c r="A450" s="269">
        <f t="shared" si="39"/>
        <v>7</v>
      </c>
      <c r="B450" s="270">
        <v>2050902</v>
      </c>
      <c r="C450" s="271" t="s">
        <v>520</v>
      </c>
      <c r="D450" s="273">
        <v>0</v>
      </c>
      <c r="E450" s="273">
        <v>0</v>
      </c>
      <c r="F450" s="273">
        <v>0</v>
      </c>
      <c r="G450" s="273">
        <v>0</v>
      </c>
      <c r="H450" s="273">
        <v>0</v>
      </c>
      <c r="I450" s="47">
        <f t="shared" si="36"/>
        <v>0</v>
      </c>
      <c r="J450" s="70">
        <f t="shared" si="37"/>
        <v>0</v>
      </c>
      <c r="K450" s="242">
        <f t="shared" si="38"/>
        <v>0</v>
      </c>
      <c r="L450" s="279">
        <f t="shared" si="40"/>
        <v>0</v>
      </c>
      <c r="M450" s="278">
        <f t="shared" si="41"/>
        <v>0</v>
      </c>
    </row>
    <row r="451" s="218" customFormat="1" ht="15.75" spans="1:13">
      <c r="A451" s="269">
        <f t="shared" si="39"/>
        <v>7</v>
      </c>
      <c r="B451" s="270">
        <v>2050903</v>
      </c>
      <c r="C451" s="271" t="s">
        <v>521</v>
      </c>
      <c r="D451" s="273">
        <v>0</v>
      </c>
      <c r="E451" s="273">
        <v>0</v>
      </c>
      <c r="F451" s="273">
        <v>0</v>
      </c>
      <c r="G451" s="273">
        <v>0</v>
      </c>
      <c r="H451" s="273">
        <v>0</v>
      </c>
      <c r="I451" s="47">
        <f t="shared" si="36"/>
        <v>0</v>
      </c>
      <c r="J451" s="70">
        <f t="shared" si="37"/>
        <v>0</v>
      </c>
      <c r="K451" s="242">
        <f t="shared" si="38"/>
        <v>0</v>
      </c>
      <c r="L451" s="279">
        <f t="shared" si="40"/>
        <v>0</v>
      </c>
      <c r="M451" s="278">
        <f t="shared" si="41"/>
        <v>0</v>
      </c>
    </row>
    <row r="452" s="218" customFormat="1" ht="15.75" spans="1:13">
      <c r="A452" s="269">
        <f t="shared" si="39"/>
        <v>7</v>
      </c>
      <c r="B452" s="270">
        <v>2050904</v>
      </c>
      <c r="C452" s="271" t="s">
        <v>522</v>
      </c>
      <c r="D452" s="273">
        <v>0</v>
      </c>
      <c r="E452" s="273">
        <v>0</v>
      </c>
      <c r="F452" s="273">
        <v>0</v>
      </c>
      <c r="G452" s="273">
        <v>0</v>
      </c>
      <c r="H452" s="273">
        <v>0</v>
      </c>
      <c r="I452" s="47">
        <f t="shared" si="36"/>
        <v>0</v>
      </c>
      <c r="J452" s="70">
        <f t="shared" si="37"/>
        <v>0</v>
      </c>
      <c r="K452" s="242">
        <f t="shared" si="38"/>
        <v>0</v>
      </c>
      <c r="L452" s="279">
        <f t="shared" si="40"/>
        <v>0</v>
      </c>
      <c r="M452" s="278">
        <f t="shared" si="41"/>
        <v>0</v>
      </c>
    </row>
    <row r="453" s="218" customFormat="1" ht="15.75" spans="1:13">
      <c r="A453" s="269">
        <f t="shared" si="39"/>
        <v>7</v>
      </c>
      <c r="B453" s="270">
        <v>2050905</v>
      </c>
      <c r="C453" s="271" t="s">
        <v>523</v>
      </c>
      <c r="D453" s="273">
        <v>0</v>
      </c>
      <c r="E453" s="273">
        <v>0</v>
      </c>
      <c r="F453" s="273">
        <v>0</v>
      </c>
      <c r="G453" s="273">
        <v>0</v>
      </c>
      <c r="H453" s="273">
        <v>0</v>
      </c>
      <c r="I453" s="47">
        <f t="shared" si="36"/>
        <v>0</v>
      </c>
      <c r="J453" s="70">
        <f t="shared" si="37"/>
        <v>0</v>
      </c>
      <c r="K453" s="242">
        <f t="shared" si="38"/>
        <v>0</v>
      </c>
      <c r="L453" s="279">
        <f t="shared" si="40"/>
        <v>0</v>
      </c>
      <c r="M453" s="278">
        <f t="shared" si="41"/>
        <v>0</v>
      </c>
    </row>
    <row r="454" s="218" customFormat="1" ht="18" customHeight="1" spans="1:13">
      <c r="A454" s="269">
        <f t="shared" si="39"/>
        <v>7</v>
      </c>
      <c r="B454" s="270">
        <v>2050999</v>
      </c>
      <c r="C454" s="271" t="s">
        <v>524</v>
      </c>
      <c r="D454" s="273">
        <v>483</v>
      </c>
      <c r="E454" s="273">
        <v>1979</v>
      </c>
      <c r="F454" s="273">
        <v>1979</v>
      </c>
      <c r="G454" s="273">
        <v>0</v>
      </c>
      <c r="H454" s="273">
        <v>1684</v>
      </c>
      <c r="I454" s="47">
        <f t="shared" si="36"/>
        <v>409.730848861284</v>
      </c>
      <c r="J454" s="70">
        <f t="shared" si="37"/>
        <v>117.517814726841</v>
      </c>
      <c r="K454" s="242">
        <f t="shared" si="38"/>
        <v>4441</v>
      </c>
      <c r="L454" s="279">
        <f t="shared" si="40"/>
        <v>6125</v>
      </c>
      <c r="M454" s="278">
        <f t="shared" si="41"/>
        <v>4146</v>
      </c>
    </row>
    <row r="455" s="218" customFormat="1" ht="18" customHeight="1" spans="1:13">
      <c r="A455" s="269">
        <f t="shared" si="39"/>
        <v>5</v>
      </c>
      <c r="B455" s="270">
        <v>20599</v>
      </c>
      <c r="C455" s="271" t="s">
        <v>525</v>
      </c>
      <c r="D455" s="273">
        <v>155</v>
      </c>
      <c r="E455" s="273">
        <v>80</v>
      </c>
      <c r="F455" s="273">
        <v>80</v>
      </c>
      <c r="G455" s="273">
        <v>0</v>
      </c>
      <c r="H455" s="273">
        <v>300</v>
      </c>
      <c r="I455" s="47">
        <f t="shared" si="36"/>
        <v>51.6129032258064</v>
      </c>
      <c r="J455" s="70">
        <f t="shared" si="37"/>
        <v>26.6666666666667</v>
      </c>
      <c r="K455" s="242">
        <f t="shared" si="38"/>
        <v>315</v>
      </c>
      <c r="L455" s="279">
        <f t="shared" si="40"/>
        <v>615</v>
      </c>
      <c r="M455" s="278">
        <f t="shared" si="41"/>
        <v>535</v>
      </c>
    </row>
    <row r="456" s="218" customFormat="1" ht="18" customHeight="1" spans="1:13">
      <c r="A456" s="269">
        <f t="shared" si="39"/>
        <v>7</v>
      </c>
      <c r="B456" s="270">
        <v>2059999</v>
      </c>
      <c r="C456" s="271" t="s">
        <v>526</v>
      </c>
      <c r="D456" s="273">
        <v>155</v>
      </c>
      <c r="E456" s="273">
        <v>80</v>
      </c>
      <c r="F456" s="273">
        <v>80</v>
      </c>
      <c r="G456" s="273">
        <v>0</v>
      </c>
      <c r="H456" s="273">
        <v>300</v>
      </c>
      <c r="I456" s="47">
        <f t="shared" ref="I456:I519" si="42">IFERROR(E456/D456,0)*100</f>
        <v>51.6129032258064</v>
      </c>
      <c r="J456" s="70">
        <f t="shared" ref="J456:J519" si="43">IFERROR(E456/H456,0)*100</f>
        <v>26.6666666666667</v>
      </c>
      <c r="K456" s="242">
        <f t="shared" si="38"/>
        <v>315</v>
      </c>
      <c r="L456" s="279">
        <f t="shared" si="40"/>
        <v>615</v>
      </c>
      <c r="M456" s="278">
        <f t="shared" si="41"/>
        <v>535</v>
      </c>
    </row>
    <row r="457" s="218" customFormat="1" ht="18" customHeight="1" spans="1:13">
      <c r="A457" s="269">
        <f t="shared" si="39"/>
        <v>3</v>
      </c>
      <c r="B457" s="270">
        <v>206</v>
      </c>
      <c r="C457" s="271" t="s">
        <v>527</v>
      </c>
      <c r="D457" s="273">
        <v>2549</v>
      </c>
      <c r="E457" s="273">
        <v>2611</v>
      </c>
      <c r="F457" s="273">
        <v>2611</v>
      </c>
      <c r="G457" s="273">
        <v>0</v>
      </c>
      <c r="H457" s="273">
        <v>7251</v>
      </c>
      <c r="I457" s="47">
        <f t="shared" si="42"/>
        <v>102.432326402511</v>
      </c>
      <c r="J457" s="70">
        <f t="shared" si="43"/>
        <v>36.0088263687767</v>
      </c>
      <c r="K457" s="242">
        <f t="shared" ref="K457:K520" si="44">D457+E457+F457+G457</f>
        <v>7771</v>
      </c>
      <c r="L457" s="279">
        <f t="shared" si="40"/>
        <v>15022</v>
      </c>
      <c r="M457" s="278">
        <f t="shared" si="41"/>
        <v>12411</v>
      </c>
    </row>
    <row r="458" s="218" customFormat="1" ht="18" customHeight="1" spans="1:13">
      <c r="A458" s="269">
        <f t="shared" ref="A458:A521" si="45">LEN(B458)</f>
        <v>5</v>
      </c>
      <c r="B458" s="270">
        <v>20601</v>
      </c>
      <c r="C458" s="271" t="s">
        <v>528</v>
      </c>
      <c r="D458" s="273">
        <v>0</v>
      </c>
      <c r="E458" s="273">
        <v>0</v>
      </c>
      <c r="F458" s="273">
        <v>0</v>
      </c>
      <c r="G458" s="273">
        <v>0</v>
      </c>
      <c r="H458" s="273">
        <v>0</v>
      </c>
      <c r="I458" s="47">
        <f t="shared" si="42"/>
        <v>0</v>
      </c>
      <c r="J458" s="70">
        <f t="shared" si="43"/>
        <v>0</v>
      </c>
      <c r="K458" s="242">
        <f t="shared" si="44"/>
        <v>0</v>
      </c>
      <c r="L458" s="279">
        <f t="shared" ref="L458:L521" si="46">D458+E458+F458+G458+H458</f>
        <v>0</v>
      </c>
      <c r="M458" s="278">
        <f t="shared" ref="M458:M521" si="47">D458+E458+H458</f>
        <v>0</v>
      </c>
    </row>
    <row r="459" s="218" customFormat="1" ht="18" customHeight="1" spans="1:13">
      <c r="A459" s="269">
        <f t="shared" si="45"/>
        <v>7</v>
      </c>
      <c r="B459" s="270">
        <v>2060101</v>
      </c>
      <c r="C459" s="271" t="s">
        <v>227</v>
      </c>
      <c r="D459" s="273">
        <v>0</v>
      </c>
      <c r="E459" s="273">
        <v>0</v>
      </c>
      <c r="F459" s="273">
        <v>0</v>
      </c>
      <c r="G459" s="273">
        <v>0</v>
      </c>
      <c r="H459" s="273">
        <v>0</v>
      </c>
      <c r="I459" s="47">
        <f t="shared" si="42"/>
        <v>0</v>
      </c>
      <c r="J459" s="70">
        <f t="shared" si="43"/>
        <v>0</v>
      </c>
      <c r="K459" s="242">
        <f t="shared" si="44"/>
        <v>0</v>
      </c>
      <c r="L459" s="279">
        <f t="shared" si="46"/>
        <v>0</v>
      </c>
      <c r="M459" s="278">
        <f t="shared" si="47"/>
        <v>0</v>
      </c>
    </row>
    <row r="460" s="218" customFormat="1" ht="15.75" spans="1:13">
      <c r="A460" s="269">
        <f t="shared" si="45"/>
        <v>7</v>
      </c>
      <c r="B460" s="270">
        <v>2060102</v>
      </c>
      <c r="C460" s="271" t="s">
        <v>252</v>
      </c>
      <c r="D460" s="273">
        <v>0</v>
      </c>
      <c r="E460" s="273">
        <v>0</v>
      </c>
      <c r="F460" s="273">
        <v>0</v>
      </c>
      <c r="G460" s="273">
        <v>0</v>
      </c>
      <c r="H460" s="273">
        <v>0</v>
      </c>
      <c r="I460" s="47">
        <f t="shared" si="42"/>
        <v>0</v>
      </c>
      <c r="J460" s="70">
        <f t="shared" si="43"/>
        <v>0</v>
      </c>
      <c r="K460" s="242">
        <f t="shared" si="44"/>
        <v>0</v>
      </c>
      <c r="L460" s="279">
        <f t="shared" si="46"/>
        <v>0</v>
      </c>
      <c r="M460" s="278">
        <f t="shared" si="47"/>
        <v>0</v>
      </c>
    </row>
    <row r="461" s="218" customFormat="1" ht="18" customHeight="1" spans="1:13">
      <c r="A461" s="269">
        <f t="shared" si="45"/>
        <v>7</v>
      </c>
      <c r="B461" s="270">
        <v>2060103</v>
      </c>
      <c r="C461" s="271" t="s">
        <v>244</v>
      </c>
      <c r="D461" s="273">
        <v>0</v>
      </c>
      <c r="E461" s="273">
        <v>0</v>
      </c>
      <c r="F461" s="273">
        <v>0</v>
      </c>
      <c r="G461" s="273">
        <v>0</v>
      </c>
      <c r="H461" s="273">
        <v>0</v>
      </c>
      <c r="I461" s="47">
        <f t="shared" si="42"/>
        <v>0</v>
      </c>
      <c r="J461" s="70">
        <f t="shared" si="43"/>
        <v>0</v>
      </c>
      <c r="K461" s="242">
        <f t="shared" si="44"/>
        <v>0</v>
      </c>
      <c r="L461" s="279">
        <f t="shared" si="46"/>
        <v>0</v>
      </c>
      <c r="M461" s="278">
        <f t="shared" si="47"/>
        <v>0</v>
      </c>
    </row>
    <row r="462" s="218" customFormat="1" ht="18" customHeight="1" spans="1:13">
      <c r="A462" s="269">
        <f t="shared" si="45"/>
        <v>7</v>
      </c>
      <c r="B462" s="270">
        <v>2060199</v>
      </c>
      <c r="C462" s="271" t="s">
        <v>529</v>
      </c>
      <c r="D462" s="273">
        <v>0</v>
      </c>
      <c r="E462" s="273">
        <v>0</v>
      </c>
      <c r="F462" s="273">
        <v>0</v>
      </c>
      <c r="G462" s="273">
        <v>0</v>
      </c>
      <c r="H462" s="273">
        <v>0</v>
      </c>
      <c r="I462" s="47">
        <f t="shared" si="42"/>
        <v>0</v>
      </c>
      <c r="J462" s="70">
        <f t="shared" si="43"/>
        <v>0</v>
      </c>
      <c r="K462" s="242">
        <f t="shared" si="44"/>
        <v>0</v>
      </c>
      <c r="L462" s="279">
        <f t="shared" si="46"/>
        <v>0</v>
      </c>
      <c r="M462" s="278">
        <f t="shared" si="47"/>
        <v>0</v>
      </c>
    </row>
    <row r="463" s="218" customFormat="1" ht="15.75" spans="1:13">
      <c r="A463" s="269">
        <f t="shared" si="45"/>
        <v>5</v>
      </c>
      <c r="B463" s="270">
        <v>20602</v>
      </c>
      <c r="C463" s="271" t="s">
        <v>530</v>
      </c>
      <c r="D463" s="273">
        <v>0</v>
      </c>
      <c r="E463" s="273">
        <v>0</v>
      </c>
      <c r="F463" s="273">
        <v>0</v>
      </c>
      <c r="G463" s="273">
        <v>0</v>
      </c>
      <c r="H463" s="273">
        <v>0</v>
      </c>
      <c r="I463" s="47">
        <f t="shared" si="42"/>
        <v>0</v>
      </c>
      <c r="J463" s="70">
        <f t="shared" si="43"/>
        <v>0</v>
      </c>
      <c r="K463" s="242">
        <f t="shared" si="44"/>
        <v>0</v>
      </c>
      <c r="L463" s="279">
        <f t="shared" si="46"/>
        <v>0</v>
      </c>
      <c r="M463" s="278">
        <f t="shared" si="47"/>
        <v>0</v>
      </c>
    </row>
    <row r="464" s="218" customFormat="1" ht="15.75" spans="1:13">
      <c r="A464" s="269">
        <f t="shared" si="45"/>
        <v>7</v>
      </c>
      <c r="B464" s="270">
        <v>2060201</v>
      </c>
      <c r="C464" s="271" t="s">
        <v>531</v>
      </c>
      <c r="D464" s="273">
        <v>0</v>
      </c>
      <c r="E464" s="273">
        <v>0</v>
      </c>
      <c r="F464" s="273">
        <v>0</v>
      </c>
      <c r="G464" s="273">
        <v>0</v>
      </c>
      <c r="H464" s="273">
        <v>0</v>
      </c>
      <c r="I464" s="47">
        <f t="shared" si="42"/>
        <v>0</v>
      </c>
      <c r="J464" s="70">
        <f t="shared" si="43"/>
        <v>0</v>
      </c>
      <c r="K464" s="242">
        <f t="shared" si="44"/>
        <v>0</v>
      </c>
      <c r="L464" s="279">
        <f t="shared" si="46"/>
        <v>0</v>
      </c>
      <c r="M464" s="278">
        <f t="shared" si="47"/>
        <v>0</v>
      </c>
    </row>
    <row r="465" s="218" customFormat="1" ht="15.75" spans="1:13">
      <c r="A465" s="269">
        <f t="shared" si="45"/>
        <v>7</v>
      </c>
      <c r="B465" s="270">
        <v>2060202</v>
      </c>
      <c r="C465" s="271" t="s">
        <v>532</v>
      </c>
      <c r="D465" s="273">
        <v>0</v>
      </c>
      <c r="E465" s="273">
        <v>0</v>
      </c>
      <c r="F465" s="273">
        <v>0</v>
      </c>
      <c r="G465" s="273">
        <v>0</v>
      </c>
      <c r="H465" s="273">
        <v>0</v>
      </c>
      <c r="I465" s="47">
        <f t="shared" si="42"/>
        <v>0</v>
      </c>
      <c r="J465" s="70">
        <f t="shared" si="43"/>
        <v>0</v>
      </c>
      <c r="K465" s="242">
        <f t="shared" si="44"/>
        <v>0</v>
      </c>
      <c r="L465" s="279">
        <f t="shared" si="46"/>
        <v>0</v>
      </c>
      <c r="M465" s="278">
        <f t="shared" si="47"/>
        <v>0</v>
      </c>
    </row>
    <row r="466" s="218" customFormat="1" ht="15.75" spans="1:13">
      <c r="A466" s="269">
        <f t="shared" si="45"/>
        <v>7</v>
      </c>
      <c r="B466" s="270">
        <v>2060203</v>
      </c>
      <c r="C466" s="271" t="s">
        <v>533</v>
      </c>
      <c r="D466" s="273">
        <v>0</v>
      </c>
      <c r="E466" s="273">
        <v>0</v>
      </c>
      <c r="F466" s="273">
        <v>0</v>
      </c>
      <c r="G466" s="273">
        <v>0</v>
      </c>
      <c r="H466" s="273">
        <v>0</v>
      </c>
      <c r="I466" s="47">
        <f t="shared" si="42"/>
        <v>0</v>
      </c>
      <c r="J466" s="70">
        <f t="shared" si="43"/>
        <v>0</v>
      </c>
      <c r="K466" s="242">
        <f t="shared" si="44"/>
        <v>0</v>
      </c>
      <c r="L466" s="279">
        <f t="shared" si="46"/>
        <v>0</v>
      </c>
      <c r="M466" s="278">
        <f t="shared" si="47"/>
        <v>0</v>
      </c>
    </row>
    <row r="467" s="218" customFormat="1" ht="15.75" spans="1:13">
      <c r="A467" s="269">
        <f t="shared" si="45"/>
        <v>7</v>
      </c>
      <c r="B467" s="270">
        <v>2060204</v>
      </c>
      <c r="C467" s="271" t="s">
        <v>534</v>
      </c>
      <c r="D467" s="273">
        <v>0</v>
      </c>
      <c r="E467" s="273">
        <v>0</v>
      </c>
      <c r="F467" s="273">
        <v>0</v>
      </c>
      <c r="G467" s="273">
        <v>0</v>
      </c>
      <c r="H467" s="273">
        <v>0</v>
      </c>
      <c r="I467" s="47">
        <f t="shared" si="42"/>
        <v>0</v>
      </c>
      <c r="J467" s="70">
        <f t="shared" si="43"/>
        <v>0</v>
      </c>
      <c r="K467" s="242">
        <f t="shared" si="44"/>
        <v>0</v>
      </c>
      <c r="L467" s="279">
        <f t="shared" si="46"/>
        <v>0</v>
      </c>
      <c r="M467" s="278">
        <f t="shared" si="47"/>
        <v>0</v>
      </c>
    </row>
    <row r="468" s="218" customFormat="1" ht="15.75" spans="1:13">
      <c r="A468" s="269">
        <f t="shared" si="45"/>
        <v>7</v>
      </c>
      <c r="B468" s="270">
        <v>2060205</v>
      </c>
      <c r="C468" s="271" t="s">
        <v>535</v>
      </c>
      <c r="D468" s="273">
        <v>0</v>
      </c>
      <c r="E468" s="273">
        <v>0</v>
      </c>
      <c r="F468" s="273">
        <v>0</v>
      </c>
      <c r="G468" s="273">
        <v>0</v>
      </c>
      <c r="H468" s="273">
        <v>0</v>
      </c>
      <c r="I468" s="47">
        <f t="shared" si="42"/>
        <v>0</v>
      </c>
      <c r="J468" s="70">
        <f t="shared" si="43"/>
        <v>0</v>
      </c>
      <c r="K468" s="242">
        <f t="shared" si="44"/>
        <v>0</v>
      </c>
      <c r="L468" s="279">
        <f t="shared" si="46"/>
        <v>0</v>
      </c>
      <c r="M468" s="278">
        <f t="shared" si="47"/>
        <v>0</v>
      </c>
    </row>
    <row r="469" s="218" customFormat="1" ht="15.75" spans="1:13">
      <c r="A469" s="269">
        <f t="shared" si="45"/>
        <v>7</v>
      </c>
      <c r="B469" s="270">
        <v>2060206</v>
      </c>
      <c r="C469" s="271" t="s">
        <v>536</v>
      </c>
      <c r="D469" s="273">
        <v>0</v>
      </c>
      <c r="E469" s="273">
        <v>0</v>
      </c>
      <c r="F469" s="273">
        <v>0</v>
      </c>
      <c r="G469" s="273">
        <v>0</v>
      </c>
      <c r="H469" s="273">
        <v>0</v>
      </c>
      <c r="I469" s="47">
        <f t="shared" si="42"/>
        <v>0</v>
      </c>
      <c r="J469" s="70">
        <f t="shared" si="43"/>
        <v>0</v>
      </c>
      <c r="K469" s="242">
        <f t="shared" si="44"/>
        <v>0</v>
      </c>
      <c r="L469" s="279">
        <f t="shared" si="46"/>
        <v>0</v>
      </c>
      <c r="M469" s="278">
        <f t="shared" si="47"/>
        <v>0</v>
      </c>
    </row>
    <row r="470" s="218" customFormat="1" ht="15.75" spans="1:13">
      <c r="A470" s="269">
        <f t="shared" si="45"/>
        <v>7</v>
      </c>
      <c r="B470" s="270">
        <v>2060207</v>
      </c>
      <c r="C470" s="271" t="s">
        <v>537</v>
      </c>
      <c r="D470" s="273">
        <v>0</v>
      </c>
      <c r="E470" s="273">
        <v>0</v>
      </c>
      <c r="F470" s="273">
        <v>0</v>
      </c>
      <c r="G470" s="273">
        <v>0</v>
      </c>
      <c r="H470" s="273">
        <v>0</v>
      </c>
      <c r="I470" s="47">
        <f t="shared" si="42"/>
        <v>0</v>
      </c>
      <c r="J470" s="70">
        <f t="shared" si="43"/>
        <v>0</v>
      </c>
      <c r="K470" s="242">
        <f t="shared" si="44"/>
        <v>0</v>
      </c>
      <c r="L470" s="279">
        <f t="shared" si="46"/>
        <v>0</v>
      </c>
      <c r="M470" s="278">
        <f t="shared" si="47"/>
        <v>0</v>
      </c>
    </row>
    <row r="471" s="218" customFormat="1" ht="15.75" spans="1:13">
      <c r="A471" s="269">
        <f t="shared" si="45"/>
        <v>7</v>
      </c>
      <c r="B471" s="270">
        <v>2060299</v>
      </c>
      <c r="C471" s="271" t="s">
        <v>538</v>
      </c>
      <c r="D471" s="273">
        <v>0</v>
      </c>
      <c r="E471" s="273">
        <v>0</v>
      </c>
      <c r="F471" s="273">
        <v>0</v>
      </c>
      <c r="G471" s="273">
        <v>0</v>
      </c>
      <c r="H471" s="273">
        <v>0</v>
      </c>
      <c r="I471" s="47">
        <f t="shared" si="42"/>
        <v>0</v>
      </c>
      <c r="J471" s="70">
        <f t="shared" si="43"/>
        <v>0</v>
      </c>
      <c r="K471" s="242">
        <f t="shared" si="44"/>
        <v>0</v>
      </c>
      <c r="L471" s="279">
        <f t="shared" si="46"/>
        <v>0</v>
      </c>
      <c r="M471" s="278">
        <f t="shared" si="47"/>
        <v>0</v>
      </c>
    </row>
    <row r="472" s="218" customFormat="1" ht="15.75" spans="1:13">
      <c r="A472" s="269">
        <f t="shared" si="45"/>
        <v>5</v>
      </c>
      <c r="B472" s="270">
        <v>20603</v>
      </c>
      <c r="C472" s="271" t="s">
        <v>539</v>
      </c>
      <c r="D472" s="273">
        <v>0</v>
      </c>
      <c r="E472" s="273">
        <v>1672</v>
      </c>
      <c r="F472" s="273">
        <v>1672</v>
      </c>
      <c r="G472" s="273">
        <v>0</v>
      </c>
      <c r="H472" s="273">
        <v>0</v>
      </c>
      <c r="I472" s="47">
        <f t="shared" si="42"/>
        <v>0</v>
      </c>
      <c r="J472" s="70">
        <f t="shared" si="43"/>
        <v>0</v>
      </c>
      <c r="K472" s="242">
        <f t="shared" si="44"/>
        <v>3344</v>
      </c>
      <c r="L472" s="279">
        <f t="shared" si="46"/>
        <v>3344</v>
      </c>
      <c r="M472" s="278">
        <f t="shared" si="47"/>
        <v>1672</v>
      </c>
    </row>
    <row r="473" s="218" customFormat="1" ht="15.75" spans="1:13">
      <c r="A473" s="269">
        <f t="shared" si="45"/>
        <v>7</v>
      </c>
      <c r="B473" s="270">
        <v>2060301</v>
      </c>
      <c r="C473" s="271" t="s">
        <v>531</v>
      </c>
      <c r="D473" s="273">
        <v>0</v>
      </c>
      <c r="E473" s="273">
        <v>0</v>
      </c>
      <c r="F473" s="273">
        <v>0</v>
      </c>
      <c r="G473" s="273">
        <v>0</v>
      </c>
      <c r="H473" s="273">
        <v>0</v>
      </c>
      <c r="I473" s="47">
        <f t="shared" si="42"/>
        <v>0</v>
      </c>
      <c r="J473" s="70">
        <f t="shared" si="43"/>
        <v>0</v>
      </c>
      <c r="K473" s="242">
        <f t="shared" si="44"/>
        <v>0</v>
      </c>
      <c r="L473" s="279">
        <f t="shared" si="46"/>
        <v>0</v>
      </c>
      <c r="M473" s="278">
        <f t="shared" si="47"/>
        <v>0</v>
      </c>
    </row>
    <row r="474" s="218" customFormat="1" ht="15.75" spans="1:13">
      <c r="A474" s="269">
        <f t="shared" si="45"/>
        <v>7</v>
      </c>
      <c r="B474" s="270">
        <v>2060302</v>
      </c>
      <c r="C474" s="271" t="s">
        <v>540</v>
      </c>
      <c r="D474" s="273">
        <v>0</v>
      </c>
      <c r="E474" s="273">
        <v>0</v>
      </c>
      <c r="F474" s="273">
        <v>0</v>
      </c>
      <c r="G474" s="273">
        <v>0</v>
      </c>
      <c r="H474" s="273">
        <v>0</v>
      </c>
      <c r="I474" s="47">
        <f t="shared" si="42"/>
        <v>0</v>
      </c>
      <c r="J474" s="70">
        <f t="shared" si="43"/>
        <v>0</v>
      </c>
      <c r="K474" s="242">
        <f t="shared" si="44"/>
        <v>0</v>
      </c>
      <c r="L474" s="279">
        <f t="shared" si="46"/>
        <v>0</v>
      </c>
      <c r="M474" s="278">
        <f t="shared" si="47"/>
        <v>0</v>
      </c>
    </row>
    <row r="475" s="218" customFormat="1" ht="15.75" spans="1:13">
      <c r="A475" s="269">
        <f t="shared" si="45"/>
        <v>7</v>
      </c>
      <c r="B475" s="270">
        <v>2060303</v>
      </c>
      <c r="C475" s="271" t="s">
        <v>541</v>
      </c>
      <c r="D475" s="273">
        <v>0</v>
      </c>
      <c r="E475" s="273">
        <v>0</v>
      </c>
      <c r="F475" s="273">
        <v>0</v>
      </c>
      <c r="G475" s="273">
        <v>0</v>
      </c>
      <c r="H475" s="273">
        <v>0</v>
      </c>
      <c r="I475" s="47">
        <f t="shared" si="42"/>
        <v>0</v>
      </c>
      <c r="J475" s="70">
        <f t="shared" si="43"/>
        <v>0</v>
      </c>
      <c r="K475" s="242">
        <f t="shared" si="44"/>
        <v>0</v>
      </c>
      <c r="L475" s="279">
        <f t="shared" si="46"/>
        <v>0</v>
      </c>
      <c r="M475" s="278">
        <f t="shared" si="47"/>
        <v>0</v>
      </c>
    </row>
    <row r="476" s="218" customFormat="1" ht="15.75" spans="1:13">
      <c r="A476" s="269">
        <f t="shared" si="45"/>
        <v>7</v>
      </c>
      <c r="B476" s="270">
        <v>2060304</v>
      </c>
      <c r="C476" s="271" t="s">
        <v>542</v>
      </c>
      <c r="D476" s="273">
        <v>0</v>
      </c>
      <c r="E476" s="273">
        <v>0</v>
      </c>
      <c r="F476" s="273">
        <v>0</v>
      </c>
      <c r="G476" s="273">
        <v>0</v>
      </c>
      <c r="H476" s="273">
        <v>0</v>
      </c>
      <c r="I476" s="47">
        <f t="shared" si="42"/>
        <v>0</v>
      </c>
      <c r="J476" s="70">
        <f t="shared" si="43"/>
        <v>0</v>
      </c>
      <c r="K476" s="242">
        <f t="shared" si="44"/>
        <v>0</v>
      </c>
      <c r="L476" s="279">
        <f t="shared" si="46"/>
        <v>0</v>
      </c>
      <c r="M476" s="278">
        <f t="shared" si="47"/>
        <v>0</v>
      </c>
    </row>
    <row r="477" s="218" customFormat="1" ht="15.75" spans="1:13">
      <c r="A477" s="269">
        <f t="shared" si="45"/>
        <v>7</v>
      </c>
      <c r="B477" s="270">
        <v>2060399</v>
      </c>
      <c r="C477" s="271" t="s">
        <v>543</v>
      </c>
      <c r="D477" s="273">
        <v>0</v>
      </c>
      <c r="E477" s="273">
        <v>1672</v>
      </c>
      <c r="F477" s="273">
        <v>1672</v>
      </c>
      <c r="G477" s="273">
        <v>0</v>
      </c>
      <c r="H477" s="273">
        <v>0</v>
      </c>
      <c r="I477" s="47">
        <f t="shared" si="42"/>
        <v>0</v>
      </c>
      <c r="J477" s="70">
        <f t="shared" si="43"/>
        <v>0</v>
      </c>
      <c r="K477" s="242">
        <f t="shared" si="44"/>
        <v>3344</v>
      </c>
      <c r="L477" s="279">
        <f t="shared" si="46"/>
        <v>3344</v>
      </c>
      <c r="M477" s="278">
        <f t="shared" si="47"/>
        <v>1672</v>
      </c>
    </row>
    <row r="478" s="218" customFormat="1" ht="18" customHeight="1" spans="1:13">
      <c r="A478" s="269">
        <f t="shared" si="45"/>
        <v>5</v>
      </c>
      <c r="B478" s="270">
        <v>20604</v>
      </c>
      <c r="C478" s="271" t="s">
        <v>544</v>
      </c>
      <c r="D478" s="273">
        <v>0</v>
      </c>
      <c r="E478" s="273">
        <v>0</v>
      </c>
      <c r="F478" s="273">
        <v>0</v>
      </c>
      <c r="G478" s="273">
        <v>0</v>
      </c>
      <c r="H478" s="273">
        <v>0</v>
      </c>
      <c r="I478" s="47">
        <f t="shared" si="42"/>
        <v>0</v>
      </c>
      <c r="J478" s="70">
        <f t="shared" si="43"/>
        <v>0</v>
      </c>
      <c r="K478" s="242">
        <f t="shared" si="44"/>
        <v>0</v>
      </c>
      <c r="L478" s="279">
        <f t="shared" si="46"/>
        <v>0</v>
      </c>
      <c r="M478" s="278">
        <f t="shared" si="47"/>
        <v>0</v>
      </c>
    </row>
    <row r="479" s="218" customFormat="1" ht="15.75" spans="1:13">
      <c r="A479" s="269">
        <f t="shared" si="45"/>
        <v>7</v>
      </c>
      <c r="B479" s="270">
        <v>2060401</v>
      </c>
      <c r="C479" s="271" t="s">
        <v>531</v>
      </c>
      <c r="D479" s="273">
        <v>0</v>
      </c>
      <c r="E479" s="273">
        <v>0</v>
      </c>
      <c r="F479" s="273">
        <v>0</v>
      </c>
      <c r="G479" s="273">
        <v>0</v>
      </c>
      <c r="H479" s="273">
        <v>0</v>
      </c>
      <c r="I479" s="47">
        <f t="shared" si="42"/>
        <v>0</v>
      </c>
      <c r="J479" s="70">
        <f t="shared" si="43"/>
        <v>0</v>
      </c>
      <c r="K479" s="242">
        <f t="shared" si="44"/>
        <v>0</v>
      </c>
      <c r="L479" s="279">
        <f t="shared" si="46"/>
        <v>0</v>
      </c>
      <c r="M479" s="278">
        <f t="shared" si="47"/>
        <v>0</v>
      </c>
    </row>
    <row r="480" s="218" customFormat="1" ht="18" customHeight="1" spans="1:13">
      <c r="A480" s="269">
        <f t="shared" si="45"/>
        <v>7</v>
      </c>
      <c r="B480" s="270">
        <v>2060402</v>
      </c>
      <c r="C480" s="271" t="s">
        <v>545</v>
      </c>
      <c r="D480" s="273">
        <v>0</v>
      </c>
      <c r="E480" s="273">
        <v>0</v>
      </c>
      <c r="F480" s="273">
        <v>0</v>
      </c>
      <c r="G480" s="273">
        <v>0</v>
      </c>
      <c r="H480" s="273">
        <v>0</v>
      </c>
      <c r="I480" s="47">
        <f t="shared" si="42"/>
        <v>0</v>
      </c>
      <c r="J480" s="70">
        <f t="shared" si="43"/>
        <v>0</v>
      </c>
      <c r="K480" s="242">
        <f t="shared" si="44"/>
        <v>0</v>
      </c>
      <c r="L480" s="279">
        <f t="shared" si="46"/>
        <v>0</v>
      </c>
      <c r="M480" s="278">
        <f t="shared" si="47"/>
        <v>0</v>
      </c>
    </row>
    <row r="481" s="218" customFormat="1" ht="15.75" spans="1:13">
      <c r="A481" s="269">
        <f t="shared" si="45"/>
        <v>7</v>
      </c>
      <c r="B481" s="270">
        <v>2060403</v>
      </c>
      <c r="C481" s="271" t="s">
        <v>546</v>
      </c>
      <c r="D481" s="273">
        <v>0</v>
      </c>
      <c r="E481" s="273">
        <v>0</v>
      </c>
      <c r="F481" s="273">
        <v>0</v>
      </c>
      <c r="G481" s="273">
        <v>0</v>
      </c>
      <c r="H481" s="273">
        <v>0</v>
      </c>
      <c r="I481" s="47">
        <f t="shared" si="42"/>
        <v>0</v>
      </c>
      <c r="J481" s="70">
        <f t="shared" si="43"/>
        <v>0</v>
      </c>
      <c r="K481" s="242">
        <f t="shared" si="44"/>
        <v>0</v>
      </c>
      <c r="L481" s="279">
        <f t="shared" si="46"/>
        <v>0</v>
      </c>
      <c r="M481" s="278">
        <f t="shared" si="47"/>
        <v>0</v>
      </c>
    </row>
    <row r="482" s="218" customFormat="1" ht="15.75" spans="1:13">
      <c r="A482" s="269">
        <f t="shared" si="45"/>
        <v>7</v>
      </c>
      <c r="B482" s="270">
        <v>2060404</v>
      </c>
      <c r="C482" s="271" t="s">
        <v>547</v>
      </c>
      <c r="D482" s="273">
        <v>0</v>
      </c>
      <c r="E482" s="273">
        <v>0</v>
      </c>
      <c r="F482" s="273">
        <v>0</v>
      </c>
      <c r="G482" s="273">
        <v>0</v>
      </c>
      <c r="H482" s="273">
        <v>0</v>
      </c>
      <c r="I482" s="47">
        <f t="shared" si="42"/>
        <v>0</v>
      </c>
      <c r="J482" s="70">
        <f t="shared" si="43"/>
        <v>0</v>
      </c>
      <c r="K482" s="242">
        <f t="shared" si="44"/>
        <v>0</v>
      </c>
      <c r="L482" s="279">
        <f t="shared" si="46"/>
        <v>0</v>
      </c>
      <c r="M482" s="278">
        <f t="shared" si="47"/>
        <v>0</v>
      </c>
    </row>
    <row r="483" s="218" customFormat="1" ht="18" customHeight="1" spans="1:13">
      <c r="A483" s="269">
        <f t="shared" si="45"/>
        <v>7</v>
      </c>
      <c r="B483" s="270">
        <v>2060499</v>
      </c>
      <c r="C483" s="271" t="s">
        <v>548</v>
      </c>
      <c r="D483" s="273">
        <v>0</v>
      </c>
      <c r="E483" s="273">
        <v>0</v>
      </c>
      <c r="F483" s="273">
        <v>0</v>
      </c>
      <c r="G483" s="273">
        <v>0</v>
      </c>
      <c r="H483" s="273">
        <v>0</v>
      </c>
      <c r="I483" s="47">
        <f t="shared" si="42"/>
        <v>0</v>
      </c>
      <c r="J483" s="70">
        <f t="shared" si="43"/>
        <v>0</v>
      </c>
      <c r="K483" s="242">
        <f t="shared" si="44"/>
        <v>0</v>
      </c>
      <c r="L483" s="279">
        <f t="shared" si="46"/>
        <v>0</v>
      </c>
      <c r="M483" s="278">
        <f t="shared" si="47"/>
        <v>0</v>
      </c>
    </row>
    <row r="484" s="218" customFormat="1" ht="15.75" spans="1:13">
      <c r="A484" s="269">
        <f t="shared" si="45"/>
        <v>5</v>
      </c>
      <c r="B484" s="270">
        <v>20605</v>
      </c>
      <c r="C484" s="271" t="s">
        <v>549</v>
      </c>
      <c r="D484" s="273">
        <v>0</v>
      </c>
      <c r="E484" s="273">
        <v>0</v>
      </c>
      <c r="F484" s="273">
        <v>0</v>
      </c>
      <c r="G484" s="273">
        <v>0</v>
      </c>
      <c r="H484" s="273">
        <v>0</v>
      </c>
      <c r="I484" s="47">
        <f t="shared" si="42"/>
        <v>0</v>
      </c>
      <c r="J484" s="70">
        <f t="shared" si="43"/>
        <v>0</v>
      </c>
      <c r="K484" s="242">
        <f t="shared" si="44"/>
        <v>0</v>
      </c>
      <c r="L484" s="279">
        <f t="shared" si="46"/>
        <v>0</v>
      </c>
      <c r="M484" s="278">
        <f t="shared" si="47"/>
        <v>0</v>
      </c>
    </row>
    <row r="485" s="218" customFormat="1" ht="15.75" spans="1:13">
      <c r="A485" s="269">
        <f t="shared" si="45"/>
        <v>7</v>
      </c>
      <c r="B485" s="270">
        <v>2060501</v>
      </c>
      <c r="C485" s="271" t="s">
        <v>531</v>
      </c>
      <c r="D485" s="273">
        <v>0</v>
      </c>
      <c r="E485" s="273">
        <v>0</v>
      </c>
      <c r="F485" s="273">
        <v>0</v>
      </c>
      <c r="G485" s="273">
        <v>0</v>
      </c>
      <c r="H485" s="273">
        <v>0</v>
      </c>
      <c r="I485" s="47">
        <f t="shared" si="42"/>
        <v>0</v>
      </c>
      <c r="J485" s="70">
        <f t="shared" si="43"/>
        <v>0</v>
      </c>
      <c r="K485" s="242">
        <f t="shared" si="44"/>
        <v>0</v>
      </c>
      <c r="L485" s="279">
        <f t="shared" si="46"/>
        <v>0</v>
      </c>
      <c r="M485" s="278">
        <f t="shared" si="47"/>
        <v>0</v>
      </c>
    </row>
    <row r="486" s="218" customFormat="1" ht="15.75" spans="1:13">
      <c r="A486" s="269">
        <f t="shared" si="45"/>
        <v>7</v>
      </c>
      <c r="B486" s="270">
        <v>2060502</v>
      </c>
      <c r="C486" s="271" t="s">
        <v>550</v>
      </c>
      <c r="D486" s="273">
        <v>0</v>
      </c>
      <c r="E486" s="273">
        <v>0</v>
      </c>
      <c r="F486" s="273">
        <v>0</v>
      </c>
      <c r="G486" s="273">
        <v>0</v>
      </c>
      <c r="H486" s="273">
        <v>0</v>
      </c>
      <c r="I486" s="47">
        <f t="shared" si="42"/>
        <v>0</v>
      </c>
      <c r="J486" s="70">
        <f t="shared" si="43"/>
        <v>0</v>
      </c>
      <c r="K486" s="242">
        <f t="shared" si="44"/>
        <v>0</v>
      </c>
      <c r="L486" s="279">
        <f t="shared" si="46"/>
        <v>0</v>
      </c>
      <c r="M486" s="278">
        <f t="shared" si="47"/>
        <v>0</v>
      </c>
    </row>
    <row r="487" s="218" customFormat="1" ht="15.75" spans="1:13">
      <c r="A487" s="269">
        <f t="shared" si="45"/>
        <v>7</v>
      </c>
      <c r="B487" s="270">
        <v>2060503</v>
      </c>
      <c r="C487" s="271" t="s">
        <v>551</v>
      </c>
      <c r="D487" s="273">
        <v>0</v>
      </c>
      <c r="E487" s="273">
        <v>0</v>
      </c>
      <c r="F487" s="273">
        <v>0</v>
      </c>
      <c r="G487" s="273">
        <v>0</v>
      </c>
      <c r="H487" s="273">
        <v>0</v>
      </c>
      <c r="I487" s="47">
        <f t="shared" si="42"/>
        <v>0</v>
      </c>
      <c r="J487" s="70">
        <f t="shared" si="43"/>
        <v>0</v>
      </c>
      <c r="K487" s="242">
        <f t="shared" si="44"/>
        <v>0</v>
      </c>
      <c r="L487" s="279">
        <f t="shared" si="46"/>
        <v>0</v>
      </c>
      <c r="M487" s="278">
        <f t="shared" si="47"/>
        <v>0</v>
      </c>
    </row>
    <row r="488" s="218" customFormat="1" ht="15.75" spans="1:13">
      <c r="A488" s="269">
        <f t="shared" si="45"/>
        <v>7</v>
      </c>
      <c r="B488" s="270">
        <v>2060599</v>
      </c>
      <c r="C488" s="271" t="s">
        <v>552</v>
      </c>
      <c r="D488" s="273">
        <v>0</v>
      </c>
      <c r="E488" s="273">
        <v>0</v>
      </c>
      <c r="F488" s="273">
        <v>0</v>
      </c>
      <c r="G488" s="273">
        <v>0</v>
      </c>
      <c r="H488" s="273">
        <v>0</v>
      </c>
      <c r="I488" s="47">
        <f t="shared" si="42"/>
        <v>0</v>
      </c>
      <c r="J488" s="70">
        <f t="shared" si="43"/>
        <v>0</v>
      </c>
      <c r="K488" s="242">
        <f t="shared" si="44"/>
        <v>0</v>
      </c>
      <c r="L488" s="279">
        <f t="shared" si="46"/>
        <v>0</v>
      </c>
      <c r="M488" s="278">
        <f t="shared" si="47"/>
        <v>0</v>
      </c>
    </row>
    <row r="489" s="218" customFormat="1" ht="15.75" spans="1:13">
      <c r="A489" s="269">
        <f t="shared" si="45"/>
        <v>5</v>
      </c>
      <c r="B489" s="270">
        <v>20606</v>
      </c>
      <c r="C489" s="271" t="s">
        <v>553</v>
      </c>
      <c r="D489" s="273">
        <v>0</v>
      </c>
      <c r="E489" s="273">
        <v>0</v>
      </c>
      <c r="F489" s="273">
        <v>0</v>
      </c>
      <c r="G489" s="273">
        <v>0</v>
      </c>
      <c r="H489" s="273">
        <v>0</v>
      </c>
      <c r="I489" s="47">
        <f t="shared" si="42"/>
        <v>0</v>
      </c>
      <c r="J489" s="70">
        <f t="shared" si="43"/>
        <v>0</v>
      </c>
      <c r="K489" s="242">
        <f t="shared" si="44"/>
        <v>0</v>
      </c>
      <c r="L489" s="279">
        <f t="shared" si="46"/>
        <v>0</v>
      </c>
      <c r="M489" s="278">
        <f t="shared" si="47"/>
        <v>0</v>
      </c>
    </row>
    <row r="490" s="218" customFormat="1" ht="15.75" spans="1:13">
      <c r="A490" s="269">
        <f t="shared" si="45"/>
        <v>7</v>
      </c>
      <c r="B490" s="270">
        <v>2060601</v>
      </c>
      <c r="C490" s="271" t="s">
        <v>554</v>
      </c>
      <c r="D490" s="273">
        <v>0</v>
      </c>
      <c r="E490" s="273">
        <v>0</v>
      </c>
      <c r="F490" s="273">
        <v>0</v>
      </c>
      <c r="G490" s="273">
        <v>0</v>
      </c>
      <c r="H490" s="273">
        <v>0</v>
      </c>
      <c r="I490" s="47">
        <f t="shared" si="42"/>
        <v>0</v>
      </c>
      <c r="J490" s="70">
        <f t="shared" si="43"/>
        <v>0</v>
      </c>
      <c r="K490" s="242">
        <f t="shared" si="44"/>
        <v>0</v>
      </c>
      <c r="L490" s="279">
        <f t="shared" si="46"/>
        <v>0</v>
      </c>
      <c r="M490" s="278">
        <f t="shared" si="47"/>
        <v>0</v>
      </c>
    </row>
    <row r="491" s="218" customFormat="1" ht="15.75" spans="1:13">
      <c r="A491" s="269">
        <f t="shared" si="45"/>
        <v>7</v>
      </c>
      <c r="B491" s="270">
        <v>2060602</v>
      </c>
      <c r="C491" s="271" t="s">
        <v>555</v>
      </c>
      <c r="D491" s="273">
        <v>0</v>
      </c>
      <c r="E491" s="273">
        <v>0</v>
      </c>
      <c r="F491" s="273">
        <v>0</v>
      </c>
      <c r="G491" s="273">
        <v>0</v>
      </c>
      <c r="H491" s="273">
        <v>0</v>
      </c>
      <c r="I491" s="47">
        <f t="shared" si="42"/>
        <v>0</v>
      </c>
      <c r="J491" s="70">
        <f t="shared" si="43"/>
        <v>0</v>
      </c>
      <c r="K491" s="242">
        <f t="shared" si="44"/>
        <v>0</v>
      </c>
      <c r="L491" s="279">
        <f t="shared" si="46"/>
        <v>0</v>
      </c>
      <c r="M491" s="278">
        <f t="shared" si="47"/>
        <v>0</v>
      </c>
    </row>
    <row r="492" s="218" customFormat="1" ht="15.75" spans="1:13">
      <c r="A492" s="269">
        <f t="shared" si="45"/>
        <v>7</v>
      </c>
      <c r="B492" s="270">
        <v>2060603</v>
      </c>
      <c r="C492" s="271" t="s">
        <v>556</v>
      </c>
      <c r="D492" s="273">
        <v>0</v>
      </c>
      <c r="E492" s="273">
        <v>0</v>
      </c>
      <c r="F492" s="273">
        <v>0</v>
      </c>
      <c r="G492" s="273">
        <v>0</v>
      </c>
      <c r="H492" s="273">
        <v>0</v>
      </c>
      <c r="I492" s="47">
        <f t="shared" si="42"/>
        <v>0</v>
      </c>
      <c r="J492" s="70">
        <f t="shared" si="43"/>
        <v>0</v>
      </c>
      <c r="K492" s="242">
        <f t="shared" si="44"/>
        <v>0</v>
      </c>
      <c r="L492" s="279">
        <f t="shared" si="46"/>
        <v>0</v>
      </c>
      <c r="M492" s="278">
        <f t="shared" si="47"/>
        <v>0</v>
      </c>
    </row>
    <row r="493" s="218" customFormat="1" ht="15.75" spans="1:13">
      <c r="A493" s="269">
        <f t="shared" si="45"/>
        <v>7</v>
      </c>
      <c r="B493" s="270">
        <v>2060699</v>
      </c>
      <c r="C493" s="271" t="s">
        <v>557</v>
      </c>
      <c r="D493" s="273">
        <v>0</v>
      </c>
      <c r="E493" s="273">
        <v>0</v>
      </c>
      <c r="F493" s="273">
        <v>0</v>
      </c>
      <c r="G493" s="273">
        <v>0</v>
      </c>
      <c r="H493" s="273">
        <v>0</v>
      </c>
      <c r="I493" s="47">
        <f t="shared" si="42"/>
        <v>0</v>
      </c>
      <c r="J493" s="70">
        <f t="shared" si="43"/>
        <v>0</v>
      </c>
      <c r="K493" s="242">
        <f t="shared" si="44"/>
        <v>0</v>
      </c>
      <c r="L493" s="279">
        <f t="shared" si="46"/>
        <v>0</v>
      </c>
      <c r="M493" s="278">
        <f t="shared" si="47"/>
        <v>0</v>
      </c>
    </row>
    <row r="494" s="218" customFormat="1" ht="18" customHeight="1" spans="1:13">
      <c r="A494" s="269">
        <f t="shared" si="45"/>
        <v>5</v>
      </c>
      <c r="B494" s="270">
        <v>20607</v>
      </c>
      <c r="C494" s="271" t="s">
        <v>558</v>
      </c>
      <c r="D494" s="273">
        <v>2529</v>
      </c>
      <c r="E494" s="273">
        <v>927</v>
      </c>
      <c r="F494" s="273">
        <v>927</v>
      </c>
      <c r="G494" s="273">
        <v>0</v>
      </c>
      <c r="H494" s="273">
        <v>7251</v>
      </c>
      <c r="I494" s="47">
        <f t="shared" si="42"/>
        <v>36.6548042704626</v>
      </c>
      <c r="J494" s="70">
        <f t="shared" si="43"/>
        <v>12.784443525031</v>
      </c>
      <c r="K494" s="242">
        <f t="shared" si="44"/>
        <v>4383</v>
      </c>
      <c r="L494" s="279">
        <f t="shared" si="46"/>
        <v>11634</v>
      </c>
      <c r="M494" s="278">
        <f t="shared" si="47"/>
        <v>10707</v>
      </c>
    </row>
    <row r="495" s="218" customFormat="1" ht="18" customHeight="1" spans="1:13">
      <c r="A495" s="269">
        <f t="shared" si="45"/>
        <v>7</v>
      </c>
      <c r="B495" s="270">
        <v>2060701</v>
      </c>
      <c r="C495" s="271" t="s">
        <v>559</v>
      </c>
      <c r="D495" s="273">
        <v>196</v>
      </c>
      <c r="E495" s="273">
        <v>113</v>
      </c>
      <c r="F495" s="273">
        <v>113</v>
      </c>
      <c r="G495" s="273">
        <v>0</v>
      </c>
      <c r="H495" s="273">
        <v>151</v>
      </c>
      <c r="I495" s="47">
        <f t="shared" si="42"/>
        <v>57.6530612244898</v>
      </c>
      <c r="J495" s="70">
        <f t="shared" si="43"/>
        <v>74.8344370860927</v>
      </c>
      <c r="K495" s="242">
        <f t="shared" si="44"/>
        <v>422</v>
      </c>
      <c r="L495" s="279">
        <f t="shared" si="46"/>
        <v>573</v>
      </c>
      <c r="M495" s="278">
        <f t="shared" si="47"/>
        <v>460</v>
      </c>
    </row>
    <row r="496" s="218" customFormat="1" ht="18" customHeight="1" spans="1:13">
      <c r="A496" s="269">
        <f t="shared" si="45"/>
        <v>7</v>
      </c>
      <c r="B496" s="270">
        <v>2060702</v>
      </c>
      <c r="C496" s="271" t="s">
        <v>560</v>
      </c>
      <c r="D496" s="273">
        <v>0</v>
      </c>
      <c r="E496" s="273">
        <v>0</v>
      </c>
      <c r="F496" s="273">
        <v>0</v>
      </c>
      <c r="G496" s="273">
        <v>0</v>
      </c>
      <c r="H496" s="273">
        <v>6</v>
      </c>
      <c r="I496" s="47">
        <f t="shared" si="42"/>
        <v>0</v>
      </c>
      <c r="J496" s="70">
        <f t="shared" si="43"/>
        <v>0</v>
      </c>
      <c r="K496" s="242">
        <f t="shared" si="44"/>
        <v>0</v>
      </c>
      <c r="L496" s="279">
        <f t="shared" si="46"/>
        <v>6</v>
      </c>
      <c r="M496" s="278">
        <f t="shared" si="47"/>
        <v>6</v>
      </c>
    </row>
    <row r="497" s="218" customFormat="1" ht="18" customHeight="1" spans="1:13">
      <c r="A497" s="269">
        <f t="shared" si="45"/>
        <v>7</v>
      </c>
      <c r="B497" s="270">
        <v>2060703</v>
      </c>
      <c r="C497" s="271" t="s">
        <v>561</v>
      </c>
      <c r="D497" s="273">
        <v>12</v>
      </c>
      <c r="E497" s="273">
        <v>1</v>
      </c>
      <c r="F497" s="273">
        <v>1</v>
      </c>
      <c r="G497" s="273">
        <v>0</v>
      </c>
      <c r="H497" s="273">
        <v>0</v>
      </c>
      <c r="I497" s="47">
        <f t="shared" si="42"/>
        <v>8.33333333333333</v>
      </c>
      <c r="J497" s="70">
        <f t="shared" si="43"/>
        <v>0</v>
      </c>
      <c r="K497" s="242">
        <f t="shared" si="44"/>
        <v>14</v>
      </c>
      <c r="L497" s="279">
        <f t="shared" si="46"/>
        <v>14</v>
      </c>
      <c r="M497" s="278">
        <f t="shared" si="47"/>
        <v>13</v>
      </c>
    </row>
    <row r="498" s="218" customFormat="1" ht="15.75" spans="1:13">
      <c r="A498" s="269">
        <f t="shared" si="45"/>
        <v>7</v>
      </c>
      <c r="B498" s="270">
        <v>2060704</v>
      </c>
      <c r="C498" s="271" t="s">
        <v>562</v>
      </c>
      <c r="D498" s="273">
        <v>0</v>
      </c>
      <c r="E498" s="273">
        <v>0</v>
      </c>
      <c r="F498" s="273">
        <v>0</v>
      </c>
      <c r="G498" s="273">
        <v>0</v>
      </c>
      <c r="H498" s="273">
        <v>0</v>
      </c>
      <c r="I498" s="47">
        <f t="shared" si="42"/>
        <v>0</v>
      </c>
      <c r="J498" s="70">
        <f t="shared" si="43"/>
        <v>0</v>
      </c>
      <c r="K498" s="242">
        <f t="shared" si="44"/>
        <v>0</v>
      </c>
      <c r="L498" s="279">
        <f t="shared" si="46"/>
        <v>0</v>
      </c>
      <c r="M498" s="278">
        <f t="shared" si="47"/>
        <v>0</v>
      </c>
    </row>
    <row r="499" s="218" customFormat="1" ht="15.75" spans="1:13">
      <c r="A499" s="269">
        <f t="shared" si="45"/>
        <v>7</v>
      </c>
      <c r="B499" s="270">
        <v>2060705</v>
      </c>
      <c r="C499" s="271" t="s">
        <v>563</v>
      </c>
      <c r="D499" s="273">
        <v>0</v>
      </c>
      <c r="E499" s="273">
        <v>0</v>
      </c>
      <c r="F499" s="273">
        <v>0</v>
      </c>
      <c r="G499" s="273">
        <v>0</v>
      </c>
      <c r="H499" s="273">
        <v>0</v>
      </c>
      <c r="I499" s="47">
        <f t="shared" si="42"/>
        <v>0</v>
      </c>
      <c r="J499" s="70">
        <f t="shared" si="43"/>
        <v>0</v>
      </c>
      <c r="K499" s="242">
        <f t="shared" si="44"/>
        <v>0</v>
      </c>
      <c r="L499" s="279">
        <f t="shared" si="46"/>
        <v>0</v>
      </c>
      <c r="M499" s="278">
        <f t="shared" si="47"/>
        <v>0</v>
      </c>
    </row>
    <row r="500" s="218" customFormat="1" ht="18" customHeight="1" spans="1:13">
      <c r="A500" s="269">
        <f t="shared" si="45"/>
        <v>7</v>
      </c>
      <c r="B500" s="270">
        <v>2060799</v>
      </c>
      <c r="C500" s="271" t="s">
        <v>564</v>
      </c>
      <c r="D500" s="273">
        <v>2321</v>
      </c>
      <c r="E500" s="273">
        <v>813</v>
      </c>
      <c r="F500" s="273">
        <v>813</v>
      </c>
      <c r="G500" s="273">
        <v>0</v>
      </c>
      <c r="H500" s="273">
        <v>7094</v>
      </c>
      <c r="I500" s="47">
        <f t="shared" si="42"/>
        <v>35.0280051701853</v>
      </c>
      <c r="J500" s="70">
        <f t="shared" si="43"/>
        <v>11.4603890611785</v>
      </c>
      <c r="K500" s="242">
        <f t="shared" si="44"/>
        <v>3947</v>
      </c>
      <c r="L500" s="279">
        <f t="shared" si="46"/>
        <v>11041</v>
      </c>
      <c r="M500" s="278">
        <f t="shared" si="47"/>
        <v>10228</v>
      </c>
    </row>
    <row r="501" s="218" customFormat="1" ht="15.75" spans="1:13">
      <c r="A501" s="269">
        <f t="shared" si="45"/>
        <v>5</v>
      </c>
      <c r="B501" s="270">
        <v>20608</v>
      </c>
      <c r="C501" s="271" t="s">
        <v>565</v>
      </c>
      <c r="D501" s="273">
        <v>0</v>
      </c>
      <c r="E501" s="273">
        <v>0</v>
      </c>
      <c r="F501" s="273">
        <v>0</v>
      </c>
      <c r="G501" s="273">
        <v>0</v>
      </c>
      <c r="H501" s="273">
        <v>0</v>
      </c>
      <c r="I501" s="47">
        <f t="shared" si="42"/>
        <v>0</v>
      </c>
      <c r="J501" s="70">
        <f t="shared" si="43"/>
        <v>0</v>
      </c>
      <c r="K501" s="242">
        <f t="shared" si="44"/>
        <v>0</v>
      </c>
      <c r="L501" s="279">
        <f t="shared" si="46"/>
        <v>0</v>
      </c>
      <c r="M501" s="278">
        <f t="shared" si="47"/>
        <v>0</v>
      </c>
    </row>
    <row r="502" s="218" customFormat="1" ht="15.75" spans="1:13">
      <c r="A502" s="269">
        <f t="shared" si="45"/>
        <v>7</v>
      </c>
      <c r="B502" s="270">
        <v>2060801</v>
      </c>
      <c r="C502" s="271" t="s">
        <v>566</v>
      </c>
      <c r="D502" s="273">
        <v>0</v>
      </c>
      <c r="E502" s="273">
        <v>0</v>
      </c>
      <c r="F502" s="273">
        <v>0</v>
      </c>
      <c r="G502" s="273">
        <v>0</v>
      </c>
      <c r="H502" s="273">
        <v>0</v>
      </c>
      <c r="I502" s="47">
        <f t="shared" si="42"/>
        <v>0</v>
      </c>
      <c r="J502" s="70">
        <f t="shared" si="43"/>
        <v>0</v>
      </c>
      <c r="K502" s="242">
        <f t="shared" si="44"/>
        <v>0</v>
      </c>
      <c r="L502" s="279">
        <f t="shared" si="46"/>
        <v>0</v>
      </c>
      <c r="M502" s="278">
        <f t="shared" si="47"/>
        <v>0</v>
      </c>
    </row>
    <row r="503" s="218" customFormat="1" ht="15.75" spans="1:13">
      <c r="A503" s="269">
        <f t="shared" si="45"/>
        <v>7</v>
      </c>
      <c r="B503" s="270">
        <v>2060802</v>
      </c>
      <c r="C503" s="271" t="s">
        <v>567</v>
      </c>
      <c r="D503" s="273">
        <v>0</v>
      </c>
      <c r="E503" s="273">
        <v>0</v>
      </c>
      <c r="F503" s="273">
        <v>0</v>
      </c>
      <c r="G503" s="273">
        <v>0</v>
      </c>
      <c r="H503" s="273">
        <v>0</v>
      </c>
      <c r="I503" s="47">
        <f t="shared" si="42"/>
        <v>0</v>
      </c>
      <c r="J503" s="70">
        <f t="shared" si="43"/>
        <v>0</v>
      </c>
      <c r="K503" s="242">
        <f t="shared" si="44"/>
        <v>0</v>
      </c>
      <c r="L503" s="279">
        <f t="shared" si="46"/>
        <v>0</v>
      </c>
      <c r="M503" s="278">
        <f t="shared" si="47"/>
        <v>0</v>
      </c>
    </row>
    <row r="504" s="218" customFormat="1" ht="15.75" spans="1:13">
      <c r="A504" s="269">
        <f t="shared" si="45"/>
        <v>7</v>
      </c>
      <c r="B504" s="270">
        <v>2060899</v>
      </c>
      <c r="C504" s="271" t="s">
        <v>568</v>
      </c>
      <c r="D504" s="273">
        <v>0</v>
      </c>
      <c r="E504" s="273">
        <v>0</v>
      </c>
      <c r="F504" s="273">
        <v>0</v>
      </c>
      <c r="G504" s="273">
        <v>0</v>
      </c>
      <c r="H504" s="273">
        <v>0</v>
      </c>
      <c r="I504" s="47">
        <f t="shared" si="42"/>
        <v>0</v>
      </c>
      <c r="J504" s="70">
        <f t="shared" si="43"/>
        <v>0</v>
      </c>
      <c r="K504" s="242">
        <f t="shared" si="44"/>
        <v>0</v>
      </c>
      <c r="L504" s="279">
        <f t="shared" si="46"/>
        <v>0</v>
      </c>
      <c r="M504" s="278">
        <f t="shared" si="47"/>
        <v>0</v>
      </c>
    </row>
    <row r="505" s="218" customFormat="1" ht="15.75" spans="1:13">
      <c r="A505" s="269">
        <f t="shared" si="45"/>
        <v>5</v>
      </c>
      <c r="B505" s="270">
        <v>20609</v>
      </c>
      <c r="C505" s="271" t="s">
        <v>569</v>
      </c>
      <c r="D505" s="273">
        <v>0</v>
      </c>
      <c r="E505" s="273">
        <v>0</v>
      </c>
      <c r="F505" s="273">
        <v>0</v>
      </c>
      <c r="G505" s="273">
        <v>0</v>
      </c>
      <c r="H505" s="273">
        <v>0</v>
      </c>
      <c r="I505" s="47">
        <f t="shared" si="42"/>
        <v>0</v>
      </c>
      <c r="J505" s="70">
        <f t="shared" si="43"/>
        <v>0</v>
      </c>
      <c r="K505" s="242">
        <f t="shared" si="44"/>
        <v>0</v>
      </c>
      <c r="L505" s="279">
        <f t="shared" si="46"/>
        <v>0</v>
      </c>
      <c r="M505" s="278">
        <f t="shared" si="47"/>
        <v>0</v>
      </c>
    </row>
    <row r="506" s="218" customFormat="1" ht="15.75" spans="1:13">
      <c r="A506" s="269">
        <f t="shared" si="45"/>
        <v>7</v>
      </c>
      <c r="B506" s="270">
        <v>2060901</v>
      </c>
      <c r="C506" s="271" t="s">
        <v>570</v>
      </c>
      <c r="D506" s="273">
        <v>0</v>
      </c>
      <c r="E506" s="273">
        <v>0</v>
      </c>
      <c r="F506" s="273">
        <v>0</v>
      </c>
      <c r="G506" s="273">
        <v>0</v>
      </c>
      <c r="H506" s="273">
        <v>0</v>
      </c>
      <c r="I506" s="47">
        <f t="shared" si="42"/>
        <v>0</v>
      </c>
      <c r="J506" s="70">
        <f t="shared" si="43"/>
        <v>0</v>
      </c>
      <c r="K506" s="242">
        <f t="shared" si="44"/>
        <v>0</v>
      </c>
      <c r="L506" s="279">
        <f t="shared" si="46"/>
        <v>0</v>
      </c>
      <c r="M506" s="278">
        <f t="shared" si="47"/>
        <v>0</v>
      </c>
    </row>
    <row r="507" s="218" customFormat="1" ht="15.75" spans="1:13">
      <c r="A507" s="269">
        <f t="shared" si="45"/>
        <v>7</v>
      </c>
      <c r="B507" s="270">
        <v>2060902</v>
      </c>
      <c r="C507" s="271" t="s">
        <v>571</v>
      </c>
      <c r="D507" s="273">
        <v>0</v>
      </c>
      <c r="E507" s="273">
        <v>0</v>
      </c>
      <c r="F507" s="273">
        <v>0</v>
      </c>
      <c r="G507" s="273">
        <v>0</v>
      </c>
      <c r="H507" s="273">
        <v>0</v>
      </c>
      <c r="I507" s="47">
        <f t="shared" si="42"/>
        <v>0</v>
      </c>
      <c r="J507" s="70">
        <f t="shared" si="43"/>
        <v>0</v>
      </c>
      <c r="K507" s="242">
        <f t="shared" si="44"/>
        <v>0</v>
      </c>
      <c r="L507" s="279">
        <f t="shared" si="46"/>
        <v>0</v>
      </c>
      <c r="M507" s="278">
        <f t="shared" si="47"/>
        <v>0</v>
      </c>
    </row>
    <row r="508" s="218" customFormat="1" ht="18" customHeight="1" spans="1:13">
      <c r="A508" s="269">
        <f t="shared" si="45"/>
        <v>5</v>
      </c>
      <c r="B508" s="270">
        <v>20699</v>
      </c>
      <c r="C508" s="271" t="s">
        <v>572</v>
      </c>
      <c r="D508" s="273">
        <v>20</v>
      </c>
      <c r="E508" s="273">
        <v>12</v>
      </c>
      <c r="F508" s="273">
        <v>12</v>
      </c>
      <c r="G508" s="273">
        <v>0</v>
      </c>
      <c r="H508" s="273">
        <v>0</v>
      </c>
      <c r="I508" s="47">
        <f t="shared" si="42"/>
        <v>60</v>
      </c>
      <c r="J508" s="70">
        <f t="shared" si="43"/>
        <v>0</v>
      </c>
      <c r="K508" s="242">
        <f t="shared" si="44"/>
        <v>44</v>
      </c>
      <c r="L508" s="279">
        <f t="shared" si="46"/>
        <v>44</v>
      </c>
      <c r="M508" s="278">
        <f t="shared" si="47"/>
        <v>32</v>
      </c>
    </row>
    <row r="509" s="218" customFormat="1" ht="15.75" spans="1:13">
      <c r="A509" s="269">
        <f t="shared" si="45"/>
        <v>7</v>
      </c>
      <c r="B509" s="270">
        <v>2069901</v>
      </c>
      <c r="C509" s="271" t="s">
        <v>573</v>
      </c>
      <c r="D509" s="273">
        <v>0</v>
      </c>
      <c r="E509" s="273">
        <v>0</v>
      </c>
      <c r="F509" s="273">
        <v>0</v>
      </c>
      <c r="G509" s="273">
        <v>0</v>
      </c>
      <c r="H509" s="273">
        <v>0</v>
      </c>
      <c r="I509" s="47">
        <f t="shared" si="42"/>
        <v>0</v>
      </c>
      <c r="J509" s="70">
        <f t="shared" si="43"/>
        <v>0</v>
      </c>
      <c r="K509" s="242">
        <f t="shared" si="44"/>
        <v>0</v>
      </c>
      <c r="L509" s="279">
        <f t="shared" si="46"/>
        <v>0</v>
      </c>
      <c r="M509" s="278">
        <f t="shared" si="47"/>
        <v>0</v>
      </c>
    </row>
    <row r="510" s="218" customFormat="1" ht="15.75" spans="1:13">
      <c r="A510" s="269">
        <f t="shared" si="45"/>
        <v>7</v>
      </c>
      <c r="B510" s="270">
        <v>2069902</v>
      </c>
      <c r="C510" s="271" t="s">
        <v>574</v>
      </c>
      <c r="D510" s="273">
        <v>0</v>
      </c>
      <c r="E510" s="273">
        <v>0</v>
      </c>
      <c r="F510" s="273">
        <v>0</v>
      </c>
      <c r="G510" s="273">
        <v>0</v>
      </c>
      <c r="H510" s="273">
        <v>0</v>
      </c>
      <c r="I510" s="47">
        <f t="shared" si="42"/>
        <v>0</v>
      </c>
      <c r="J510" s="70">
        <f t="shared" si="43"/>
        <v>0</v>
      </c>
      <c r="K510" s="242">
        <f t="shared" si="44"/>
        <v>0</v>
      </c>
      <c r="L510" s="279">
        <f t="shared" si="46"/>
        <v>0</v>
      </c>
      <c r="M510" s="278">
        <f t="shared" si="47"/>
        <v>0</v>
      </c>
    </row>
    <row r="511" s="218" customFormat="1" ht="15.75" spans="1:13">
      <c r="A511" s="269">
        <f t="shared" si="45"/>
        <v>7</v>
      </c>
      <c r="B511" s="270">
        <v>2069903</v>
      </c>
      <c r="C511" s="271" t="s">
        <v>575</v>
      </c>
      <c r="D511" s="273">
        <v>0</v>
      </c>
      <c r="E511" s="273">
        <v>0</v>
      </c>
      <c r="F511" s="273">
        <v>0</v>
      </c>
      <c r="G511" s="273">
        <v>0</v>
      </c>
      <c r="H511" s="273">
        <v>0</v>
      </c>
      <c r="I511" s="47">
        <f t="shared" si="42"/>
        <v>0</v>
      </c>
      <c r="J511" s="70">
        <f t="shared" si="43"/>
        <v>0</v>
      </c>
      <c r="K511" s="242">
        <f t="shared" si="44"/>
        <v>0</v>
      </c>
      <c r="L511" s="279">
        <f t="shared" si="46"/>
        <v>0</v>
      </c>
      <c r="M511" s="278">
        <f t="shared" si="47"/>
        <v>0</v>
      </c>
    </row>
    <row r="512" s="218" customFormat="1" ht="18" customHeight="1" spans="1:13">
      <c r="A512" s="269">
        <f t="shared" si="45"/>
        <v>7</v>
      </c>
      <c r="B512" s="270">
        <v>2069999</v>
      </c>
      <c r="C512" s="271" t="s">
        <v>576</v>
      </c>
      <c r="D512" s="273">
        <v>20</v>
      </c>
      <c r="E512" s="273">
        <v>12</v>
      </c>
      <c r="F512" s="273">
        <v>12</v>
      </c>
      <c r="G512" s="273">
        <v>0</v>
      </c>
      <c r="H512" s="273">
        <v>0</v>
      </c>
      <c r="I512" s="47">
        <f t="shared" si="42"/>
        <v>60</v>
      </c>
      <c r="J512" s="70">
        <f t="shared" si="43"/>
        <v>0</v>
      </c>
      <c r="K512" s="242">
        <f t="shared" si="44"/>
        <v>44</v>
      </c>
      <c r="L512" s="279">
        <f t="shared" si="46"/>
        <v>44</v>
      </c>
      <c r="M512" s="278">
        <f t="shared" si="47"/>
        <v>32</v>
      </c>
    </row>
    <row r="513" s="218" customFormat="1" ht="18" customHeight="1" spans="1:13">
      <c r="A513" s="269">
        <f t="shared" si="45"/>
        <v>3</v>
      </c>
      <c r="B513" s="270">
        <v>207</v>
      </c>
      <c r="C513" s="271" t="s">
        <v>577</v>
      </c>
      <c r="D513" s="273">
        <v>6591</v>
      </c>
      <c r="E513" s="273">
        <v>5108</v>
      </c>
      <c r="F513" s="273">
        <v>4277</v>
      </c>
      <c r="G513" s="273">
        <v>831</v>
      </c>
      <c r="H513" s="273">
        <v>8410</v>
      </c>
      <c r="I513" s="47">
        <f t="shared" si="42"/>
        <v>77.499620694887</v>
      </c>
      <c r="J513" s="70">
        <f t="shared" si="43"/>
        <v>60.7372175980975</v>
      </c>
      <c r="K513" s="242">
        <f t="shared" si="44"/>
        <v>16807</v>
      </c>
      <c r="L513" s="279">
        <f t="shared" si="46"/>
        <v>25217</v>
      </c>
      <c r="M513" s="278">
        <f t="shared" si="47"/>
        <v>20109</v>
      </c>
    </row>
    <row r="514" s="218" customFormat="1" ht="18" customHeight="1" spans="1:13">
      <c r="A514" s="269">
        <f t="shared" si="45"/>
        <v>5</v>
      </c>
      <c r="B514" s="270">
        <v>20701</v>
      </c>
      <c r="C514" s="271" t="s">
        <v>578</v>
      </c>
      <c r="D514" s="273">
        <v>3645</v>
      </c>
      <c r="E514" s="273">
        <v>2860</v>
      </c>
      <c r="F514" s="273">
        <v>2029</v>
      </c>
      <c r="G514" s="273">
        <v>831</v>
      </c>
      <c r="H514" s="273">
        <v>6228</v>
      </c>
      <c r="I514" s="47">
        <f t="shared" si="42"/>
        <v>78.4636488340192</v>
      </c>
      <c r="J514" s="70">
        <f t="shared" si="43"/>
        <v>45.9216441875401</v>
      </c>
      <c r="K514" s="242">
        <f t="shared" si="44"/>
        <v>9365</v>
      </c>
      <c r="L514" s="279">
        <f t="shared" si="46"/>
        <v>15593</v>
      </c>
      <c r="M514" s="278">
        <f t="shared" si="47"/>
        <v>12733</v>
      </c>
    </row>
    <row r="515" s="218" customFormat="1" ht="18" customHeight="1" spans="1:13">
      <c r="A515" s="269">
        <f t="shared" si="45"/>
        <v>7</v>
      </c>
      <c r="B515" s="270">
        <v>2070101</v>
      </c>
      <c r="C515" s="271" t="s">
        <v>227</v>
      </c>
      <c r="D515" s="273">
        <v>578</v>
      </c>
      <c r="E515" s="273">
        <v>360</v>
      </c>
      <c r="F515" s="273">
        <v>352</v>
      </c>
      <c r="G515" s="273">
        <v>8</v>
      </c>
      <c r="H515" s="273">
        <v>294</v>
      </c>
      <c r="I515" s="47">
        <f t="shared" si="42"/>
        <v>62.2837370242215</v>
      </c>
      <c r="J515" s="70">
        <f t="shared" si="43"/>
        <v>122.448979591837</v>
      </c>
      <c r="K515" s="242">
        <f t="shared" si="44"/>
        <v>1298</v>
      </c>
      <c r="L515" s="279">
        <f t="shared" si="46"/>
        <v>1592</v>
      </c>
      <c r="M515" s="278">
        <f t="shared" si="47"/>
        <v>1232</v>
      </c>
    </row>
    <row r="516" s="218" customFormat="1" ht="18" customHeight="1" spans="1:13">
      <c r="A516" s="269">
        <f t="shared" si="45"/>
        <v>7</v>
      </c>
      <c r="B516" s="270">
        <v>2070102</v>
      </c>
      <c r="C516" s="271" t="s">
        <v>228</v>
      </c>
      <c r="D516" s="273">
        <v>0</v>
      </c>
      <c r="E516" s="273">
        <v>0</v>
      </c>
      <c r="F516" s="273">
        <v>0</v>
      </c>
      <c r="G516" s="273">
        <v>0</v>
      </c>
      <c r="H516" s="273">
        <v>0</v>
      </c>
      <c r="I516" s="47">
        <f t="shared" si="42"/>
        <v>0</v>
      </c>
      <c r="J516" s="70">
        <f t="shared" si="43"/>
        <v>0</v>
      </c>
      <c r="K516" s="242">
        <f t="shared" si="44"/>
        <v>0</v>
      </c>
      <c r="L516" s="279">
        <f t="shared" si="46"/>
        <v>0</v>
      </c>
      <c r="M516" s="278">
        <f t="shared" si="47"/>
        <v>0</v>
      </c>
    </row>
    <row r="517" s="218" customFormat="1" ht="15.75" spans="1:13">
      <c r="A517" s="269">
        <f t="shared" si="45"/>
        <v>7</v>
      </c>
      <c r="B517" s="270">
        <v>2070103</v>
      </c>
      <c r="C517" s="271" t="s">
        <v>229</v>
      </c>
      <c r="D517" s="273">
        <v>333</v>
      </c>
      <c r="E517" s="273">
        <v>216</v>
      </c>
      <c r="F517" s="273">
        <v>216</v>
      </c>
      <c r="G517" s="273">
        <v>0</v>
      </c>
      <c r="H517" s="273">
        <v>146</v>
      </c>
      <c r="I517" s="47">
        <f t="shared" si="42"/>
        <v>64.8648648648649</v>
      </c>
      <c r="J517" s="70">
        <f t="shared" si="43"/>
        <v>147.945205479452</v>
      </c>
      <c r="K517" s="242">
        <f t="shared" si="44"/>
        <v>765</v>
      </c>
      <c r="L517" s="279">
        <f t="shared" si="46"/>
        <v>911</v>
      </c>
      <c r="M517" s="278">
        <f t="shared" si="47"/>
        <v>695</v>
      </c>
    </row>
    <row r="518" s="218" customFormat="1" ht="18" customHeight="1" spans="1:13">
      <c r="A518" s="269">
        <f t="shared" si="45"/>
        <v>7</v>
      </c>
      <c r="B518" s="270">
        <v>2070104</v>
      </c>
      <c r="C518" s="271" t="s">
        <v>579</v>
      </c>
      <c r="D518" s="273">
        <v>135</v>
      </c>
      <c r="E518" s="273">
        <v>76</v>
      </c>
      <c r="F518" s="273">
        <v>76</v>
      </c>
      <c r="G518" s="273">
        <v>0</v>
      </c>
      <c r="H518" s="273">
        <v>59</v>
      </c>
      <c r="I518" s="47">
        <f t="shared" si="42"/>
        <v>56.2962962962963</v>
      </c>
      <c r="J518" s="70">
        <f t="shared" si="43"/>
        <v>128.813559322034</v>
      </c>
      <c r="K518" s="242">
        <f t="shared" si="44"/>
        <v>287</v>
      </c>
      <c r="L518" s="279">
        <f t="shared" si="46"/>
        <v>346</v>
      </c>
      <c r="M518" s="278">
        <f t="shared" si="47"/>
        <v>270</v>
      </c>
    </row>
    <row r="519" s="218" customFormat="1" ht="18" customHeight="1" spans="1:13">
      <c r="A519" s="269">
        <f t="shared" si="45"/>
        <v>7</v>
      </c>
      <c r="B519" s="270">
        <v>2070105</v>
      </c>
      <c r="C519" s="271" t="s">
        <v>580</v>
      </c>
      <c r="D519" s="273">
        <v>366</v>
      </c>
      <c r="E519" s="273">
        <v>185</v>
      </c>
      <c r="F519" s="273">
        <v>185</v>
      </c>
      <c r="G519" s="273">
        <v>0</v>
      </c>
      <c r="H519" s="273">
        <v>2583</v>
      </c>
      <c r="I519" s="47">
        <f t="shared" si="42"/>
        <v>50.5464480874317</v>
      </c>
      <c r="J519" s="70">
        <f t="shared" si="43"/>
        <v>7.16221447928765</v>
      </c>
      <c r="K519" s="242">
        <f t="shared" si="44"/>
        <v>736</v>
      </c>
      <c r="L519" s="279">
        <f t="shared" si="46"/>
        <v>3319</v>
      </c>
      <c r="M519" s="278">
        <f t="shared" si="47"/>
        <v>3134</v>
      </c>
    </row>
    <row r="520" s="218" customFormat="1" ht="15.75" spans="1:13">
      <c r="A520" s="269">
        <f t="shared" si="45"/>
        <v>7</v>
      </c>
      <c r="B520" s="270">
        <v>2070106</v>
      </c>
      <c r="C520" s="271" t="s">
        <v>581</v>
      </c>
      <c r="D520" s="273">
        <v>0</v>
      </c>
      <c r="E520" s="273">
        <v>0</v>
      </c>
      <c r="F520" s="273">
        <v>0</v>
      </c>
      <c r="G520" s="273">
        <v>0</v>
      </c>
      <c r="H520" s="273">
        <v>0</v>
      </c>
      <c r="I520" s="47">
        <f t="shared" ref="I520:I583" si="48">IFERROR(E520/D520,0)*100</f>
        <v>0</v>
      </c>
      <c r="J520" s="70">
        <f t="shared" ref="J520:J583" si="49">IFERROR(E520/H520,0)*100</f>
        <v>0</v>
      </c>
      <c r="K520" s="242">
        <f t="shared" si="44"/>
        <v>0</v>
      </c>
      <c r="L520" s="279">
        <f t="shared" si="46"/>
        <v>0</v>
      </c>
      <c r="M520" s="278">
        <f t="shared" si="47"/>
        <v>0</v>
      </c>
    </row>
    <row r="521" s="218" customFormat="1" ht="15.75" spans="1:13">
      <c r="A521" s="269">
        <f t="shared" si="45"/>
        <v>7</v>
      </c>
      <c r="B521" s="270">
        <v>2070107</v>
      </c>
      <c r="C521" s="271" t="s">
        <v>582</v>
      </c>
      <c r="D521" s="273">
        <v>0</v>
      </c>
      <c r="E521" s="273">
        <v>0</v>
      </c>
      <c r="F521" s="273">
        <v>0</v>
      </c>
      <c r="G521" s="273">
        <v>0</v>
      </c>
      <c r="H521" s="273">
        <v>0</v>
      </c>
      <c r="I521" s="47">
        <f t="shared" si="48"/>
        <v>0</v>
      </c>
      <c r="J521" s="70">
        <f t="shared" si="49"/>
        <v>0</v>
      </c>
      <c r="K521" s="242">
        <f t="shared" ref="K521:K588" si="50">D521+E521+F521+G521</f>
        <v>0</v>
      </c>
      <c r="L521" s="279">
        <f t="shared" si="46"/>
        <v>0</v>
      </c>
      <c r="M521" s="278">
        <f t="shared" si="47"/>
        <v>0</v>
      </c>
    </row>
    <row r="522" s="218" customFormat="1" ht="18" customHeight="1" spans="1:13">
      <c r="A522" s="269">
        <f t="shared" ref="A522:A589" si="51">LEN(B522)</f>
        <v>7</v>
      </c>
      <c r="B522" s="270">
        <v>2070108</v>
      </c>
      <c r="C522" s="271" t="s">
        <v>583</v>
      </c>
      <c r="D522" s="273">
        <v>0</v>
      </c>
      <c r="E522" s="273">
        <v>0</v>
      </c>
      <c r="F522" s="273">
        <v>0</v>
      </c>
      <c r="G522" s="273">
        <v>0</v>
      </c>
      <c r="H522" s="273">
        <v>0</v>
      </c>
      <c r="I522" s="47">
        <f t="shared" si="48"/>
        <v>0</v>
      </c>
      <c r="J522" s="70">
        <f t="shared" si="49"/>
        <v>0</v>
      </c>
      <c r="K522" s="242">
        <f t="shared" si="50"/>
        <v>0</v>
      </c>
      <c r="L522" s="279">
        <f t="shared" ref="L522:L589" si="52">D522+E522+F522+G522+H522</f>
        <v>0</v>
      </c>
      <c r="M522" s="278">
        <f t="shared" ref="M522:M589" si="53">D522+E522+H522</f>
        <v>0</v>
      </c>
    </row>
    <row r="523" s="218" customFormat="1" ht="18" customHeight="1" spans="1:13">
      <c r="A523" s="269">
        <f t="shared" si="51"/>
        <v>7</v>
      </c>
      <c r="B523" s="270">
        <v>2070109</v>
      </c>
      <c r="C523" s="271" t="s">
        <v>584</v>
      </c>
      <c r="D523" s="273">
        <v>0</v>
      </c>
      <c r="E523" s="273">
        <v>162</v>
      </c>
      <c r="F523" s="273">
        <v>162</v>
      </c>
      <c r="G523" s="273">
        <v>0</v>
      </c>
      <c r="H523" s="273">
        <v>114</v>
      </c>
      <c r="I523" s="47">
        <f t="shared" si="48"/>
        <v>0</v>
      </c>
      <c r="J523" s="70">
        <f t="shared" si="49"/>
        <v>142.105263157895</v>
      </c>
      <c r="K523" s="242">
        <f t="shared" si="50"/>
        <v>324</v>
      </c>
      <c r="L523" s="279">
        <f t="shared" si="52"/>
        <v>438</v>
      </c>
      <c r="M523" s="278">
        <f t="shared" si="53"/>
        <v>276</v>
      </c>
    </row>
    <row r="524" s="218" customFormat="1" ht="15.75" spans="1:13">
      <c r="A524" s="269">
        <f t="shared" si="51"/>
        <v>7</v>
      </c>
      <c r="B524" s="270">
        <v>2070110</v>
      </c>
      <c r="C524" s="271" t="s">
        <v>585</v>
      </c>
      <c r="D524" s="273">
        <v>0</v>
      </c>
      <c r="E524" s="273">
        <v>0</v>
      </c>
      <c r="F524" s="273">
        <v>0</v>
      </c>
      <c r="G524" s="273">
        <v>0</v>
      </c>
      <c r="H524" s="273">
        <v>0</v>
      </c>
      <c r="I524" s="47">
        <f t="shared" si="48"/>
        <v>0</v>
      </c>
      <c r="J524" s="70">
        <f t="shared" si="49"/>
        <v>0</v>
      </c>
      <c r="K524" s="242">
        <f t="shared" si="50"/>
        <v>0</v>
      </c>
      <c r="L524" s="279">
        <f t="shared" si="52"/>
        <v>0</v>
      </c>
      <c r="M524" s="278">
        <f t="shared" si="53"/>
        <v>0</v>
      </c>
    </row>
    <row r="525" s="218" customFormat="1" ht="18" customHeight="1" spans="1:13">
      <c r="A525" s="269">
        <f t="shared" si="51"/>
        <v>7</v>
      </c>
      <c r="B525" s="270">
        <v>2070111</v>
      </c>
      <c r="C525" s="271" t="s">
        <v>586</v>
      </c>
      <c r="D525" s="273">
        <v>96</v>
      </c>
      <c r="E525" s="273">
        <v>9</v>
      </c>
      <c r="F525" s="273">
        <v>9</v>
      </c>
      <c r="G525" s="273">
        <v>0</v>
      </c>
      <c r="H525" s="273">
        <v>45</v>
      </c>
      <c r="I525" s="47">
        <f t="shared" si="48"/>
        <v>9.375</v>
      </c>
      <c r="J525" s="70">
        <f t="shared" si="49"/>
        <v>20</v>
      </c>
      <c r="K525" s="242">
        <f t="shared" si="50"/>
        <v>114</v>
      </c>
      <c r="L525" s="279">
        <f t="shared" si="52"/>
        <v>159</v>
      </c>
      <c r="M525" s="278">
        <f t="shared" si="53"/>
        <v>150</v>
      </c>
    </row>
    <row r="526" s="218" customFormat="1" ht="18" customHeight="1" spans="1:13">
      <c r="A526" s="269">
        <f t="shared" si="51"/>
        <v>7</v>
      </c>
      <c r="B526" s="270">
        <v>2070112</v>
      </c>
      <c r="C526" s="271" t="s">
        <v>587</v>
      </c>
      <c r="D526" s="273">
        <v>209</v>
      </c>
      <c r="E526" s="273">
        <v>112</v>
      </c>
      <c r="F526" s="273">
        <v>112</v>
      </c>
      <c r="G526" s="273">
        <v>0</v>
      </c>
      <c r="H526" s="273">
        <v>78</v>
      </c>
      <c r="I526" s="47">
        <f t="shared" si="48"/>
        <v>53.5885167464115</v>
      </c>
      <c r="J526" s="70">
        <f t="shared" si="49"/>
        <v>143.589743589744</v>
      </c>
      <c r="K526" s="242">
        <f t="shared" si="50"/>
        <v>433</v>
      </c>
      <c r="L526" s="279">
        <f t="shared" si="52"/>
        <v>511</v>
      </c>
      <c r="M526" s="278">
        <f t="shared" si="53"/>
        <v>399</v>
      </c>
    </row>
    <row r="527" s="218" customFormat="1" ht="15.75" spans="1:13">
      <c r="A527" s="269">
        <f t="shared" si="51"/>
        <v>7</v>
      </c>
      <c r="B527" s="270">
        <v>2070113</v>
      </c>
      <c r="C527" s="271" t="s">
        <v>588</v>
      </c>
      <c r="D527" s="273">
        <v>110</v>
      </c>
      <c r="E527" s="273">
        <v>330</v>
      </c>
      <c r="F527" s="273">
        <v>110</v>
      </c>
      <c r="G527" s="273">
        <v>220</v>
      </c>
      <c r="H527" s="273">
        <v>65</v>
      </c>
      <c r="I527" s="47">
        <f t="shared" si="48"/>
        <v>300</v>
      </c>
      <c r="J527" s="70">
        <f t="shared" si="49"/>
        <v>507.692307692308</v>
      </c>
      <c r="K527" s="242">
        <f t="shared" si="50"/>
        <v>770</v>
      </c>
      <c r="L527" s="279">
        <f t="shared" si="52"/>
        <v>835</v>
      </c>
      <c r="M527" s="278">
        <f t="shared" si="53"/>
        <v>505</v>
      </c>
    </row>
    <row r="528" s="218" customFormat="1" ht="18" customHeight="1" spans="1:13">
      <c r="A528" s="269">
        <f t="shared" si="51"/>
        <v>7</v>
      </c>
      <c r="B528" s="270">
        <v>2070114</v>
      </c>
      <c r="C528" s="271" t="s">
        <v>589</v>
      </c>
      <c r="D528" s="273">
        <v>0</v>
      </c>
      <c r="E528" s="273">
        <v>0</v>
      </c>
      <c r="F528" s="273">
        <v>0</v>
      </c>
      <c r="G528" s="273">
        <v>0</v>
      </c>
      <c r="H528" s="273">
        <v>24</v>
      </c>
      <c r="I528" s="47">
        <f t="shared" si="48"/>
        <v>0</v>
      </c>
      <c r="J528" s="70">
        <f t="shared" si="49"/>
        <v>0</v>
      </c>
      <c r="K528" s="242">
        <f t="shared" si="50"/>
        <v>0</v>
      </c>
      <c r="L528" s="279">
        <f t="shared" si="52"/>
        <v>24</v>
      </c>
      <c r="M528" s="278">
        <f t="shared" si="53"/>
        <v>24</v>
      </c>
    </row>
    <row r="529" s="218" customFormat="1" ht="18" customHeight="1" spans="1:13">
      <c r="A529" s="269">
        <f t="shared" si="51"/>
        <v>7</v>
      </c>
      <c r="B529" s="270">
        <v>2070199</v>
      </c>
      <c r="C529" s="271" t="s">
        <v>590</v>
      </c>
      <c r="D529" s="273">
        <v>1818</v>
      </c>
      <c r="E529" s="273">
        <v>1410</v>
      </c>
      <c r="F529" s="273">
        <v>807</v>
      </c>
      <c r="G529" s="273">
        <v>603</v>
      </c>
      <c r="H529" s="273">
        <v>2820</v>
      </c>
      <c r="I529" s="47">
        <f t="shared" si="48"/>
        <v>77.5577557755775</v>
      </c>
      <c r="J529" s="70">
        <f t="shared" si="49"/>
        <v>50</v>
      </c>
      <c r="K529" s="242">
        <f t="shared" si="50"/>
        <v>4638</v>
      </c>
      <c r="L529" s="279">
        <f t="shared" si="52"/>
        <v>7458</v>
      </c>
      <c r="M529" s="278">
        <f t="shared" si="53"/>
        <v>6048</v>
      </c>
    </row>
    <row r="530" s="218" customFormat="1" ht="18" customHeight="1" spans="1:13">
      <c r="A530" s="269">
        <f t="shared" si="51"/>
        <v>5</v>
      </c>
      <c r="B530" s="270">
        <v>20702</v>
      </c>
      <c r="C530" s="271" t="s">
        <v>591</v>
      </c>
      <c r="D530" s="273">
        <v>301</v>
      </c>
      <c r="E530" s="273">
        <v>316</v>
      </c>
      <c r="F530" s="273">
        <v>316</v>
      </c>
      <c r="G530" s="273">
        <v>0</v>
      </c>
      <c r="H530" s="273">
        <v>502</v>
      </c>
      <c r="I530" s="47">
        <f t="shared" si="48"/>
        <v>104.983388704319</v>
      </c>
      <c r="J530" s="70">
        <f t="shared" si="49"/>
        <v>62.9482071713147</v>
      </c>
      <c r="K530" s="242">
        <f t="shared" si="50"/>
        <v>933</v>
      </c>
      <c r="L530" s="279">
        <f t="shared" si="52"/>
        <v>1435</v>
      </c>
      <c r="M530" s="278">
        <f t="shared" si="53"/>
        <v>1119</v>
      </c>
    </row>
    <row r="531" s="218" customFormat="1" ht="15.75" spans="1:13">
      <c r="A531" s="269">
        <f t="shared" si="51"/>
        <v>7</v>
      </c>
      <c r="B531" s="270">
        <v>2070201</v>
      </c>
      <c r="C531" s="271" t="s">
        <v>274</v>
      </c>
      <c r="D531" s="273">
        <v>0</v>
      </c>
      <c r="E531" s="273">
        <v>0</v>
      </c>
      <c r="F531" s="273">
        <v>0</v>
      </c>
      <c r="G531" s="273">
        <v>0</v>
      </c>
      <c r="H531" s="273">
        <v>0</v>
      </c>
      <c r="I531" s="47">
        <f t="shared" si="48"/>
        <v>0</v>
      </c>
      <c r="J531" s="70">
        <f t="shared" si="49"/>
        <v>0</v>
      </c>
      <c r="K531" s="242">
        <f t="shared" si="50"/>
        <v>0</v>
      </c>
      <c r="L531" s="279">
        <f t="shared" si="52"/>
        <v>0</v>
      </c>
      <c r="M531" s="278">
        <f t="shared" si="53"/>
        <v>0</v>
      </c>
    </row>
    <row r="532" s="218" customFormat="1" ht="15.75" spans="1:13">
      <c r="A532" s="269">
        <f t="shared" si="51"/>
        <v>7</v>
      </c>
      <c r="B532" s="270">
        <v>2070202</v>
      </c>
      <c r="C532" s="271" t="s">
        <v>252</v>
      </c>
      <c r="D532" s="273">
        <v>0</v>
      </c>
      <c r="E532" s="273">
        <v>0</v>
      </c>
      <c r="F532" s="273">
        <v>0</v>
      </c>
      <c r="G532" s="273">
        <v>0</v>
      </c>
      <c r="H532" s="273">
        <v>0</v>
      </c>
      <c r="I532" s="47">
        <f t="shared" si="48"/>
        <v>0</v>
      </c>
      <c r="J532" s="70">
        <f t="shared" si="49"/>
        <v>0</v>
      </c>
      <c r="K532" s="242">
        <f t="shared" si="50"/>
        <v>0</v>
      </c>
      <c r="L532" s="279">
        <f t="shared" si="52"/>
        <v>0</v>
      </c>
      <c r="M532" s="278">
        <f t="shared" si="53"/>
        <v>0</v>
      </c>
    </row>
    <row r="533" s="218" customFormat="1" ht="15.75" spans="1:13">
      <c r="A533" s="269">
        <f t="shared" si="51"/>
        <v>7</v>
      </c>
      <c r="B533" s="270">
        <v>2070203</v>
      </c>
      <c r="C533" s="271" t="s">
        <v>229</v>
      </c>
      <c r="D533" s="273">
        <v>0</v>
      </c>
      <c r="E533" s="273">
        <v>0</v>
      </c>
      <c r="F533" s="273">
        <v>0</v>
      </c>
      <c r="G533" s="273">
        <v>0</v>
      </c>
      <c r="H533" s="273">
        <v>0</v>
      </c>
      <c r="I533" s="47">
        <f t="shared" si="48"/>
        <v>0</v>
      </c>
      <c r="J533" s="70">
        <f t="shared" si="49"/>
        <v>0</v>
      </c>
      <c r="K533" s="242">
        <f t="shared" si="50"/>
        <v>0</v>
      </c>
      <c r="L533" s="279">
        <f t="shared" si="52"/>
        <v>0</v>
      </c>
      <c r="M533" s="278">
        <f t="shared" si="53"/>
        <v>0</v>
      </c>
    </row>
    <row r="534" s="218" customFormat="1" ht="18" customHeight="1" spans="1:13">
      <c r="A534" s="269">
        <f t="shared" si="51"/>
        <v>7</v>
      </c>
      <c r="B534" s="270">
        <v>2070204</v>
      </c>
      <c r="C534" s="271" t="s">
        <v>592</v>
      </c>
      <c r="D534" s="273">
        <v>184</v>
      </c>
      <c r="E534" s="273">
        <v>103</v>
      </c>
      <c r="F534" s="273">
        <v>103</v>
      </c>
      <c r="G534" s="273">
        <v>0</v>
      </c>
      <c r="H534" s="273">
        <v>317</v>
      </c>
      <c r="I534" s="47">
        <f t="shared" si="48"/>
        <v>55.9782608695652</v>
      </c>
      <c r="J534" s="70">
        <f t="shared" si="49"/>
        <v>32.4921135646688</v>
      </c>
      <c r="K534" s="242">
        <f t="shared" si="50"/>
        <v>390</v>
      </c>
      <c r="L534" s="279">
        <f t="shared" si="52"/>
        <v>707</v>
      </c>
      <c r="M534" s="278">
        <f t="shared" si="53"/>
        <v>604</v>
      </c>
    </row>
    <row r="535" s="218" customFormat="1" ht="18" customHeight="1" spans="1:13">
      <c r="A535" s="269">
        <f t="shared" si="51"/>
        <v>7</v>
      </c>
      <c r="B535" s="270">
        <v>2070205</v>
      </c>
      <c r="C535" s="271" t="s">
        <v>593</v>
      </c>
      <c r="D535" s="273">
        <v>117</v>
      </c>
      <c r="E535" s="273">
        <v>213</v>
      </c>
      <c r="F535" s="273">
        <v>213</v>
      </c>
      <c r="G535" s="273">
        <v>0</v>
      </c>
      <c r="H535" s="273">
        <v>181</v>
      </c>
      <c r="I535" s="47">
        <f t="shared" si="48"/>
        <v>182.051282051282</v>
      </c>
      <c r="J535" s="70">
        <f t="shared" si="49"/>
        <v>117.67955801105</v>
      </c>
      <c r="K535" s="242">
        <f t="shared" si="50"/>
        <v>543</v>
      </c>
      <c r="L535" s="279">
        <f t="shared" si="52"/>
        <v>724</v>
      </c>
      <c r="M535" s="278">
        <f t="shared" si="53"/>
        <v>511</v>
      </c>
    </row>
    <row r="536" s="218" customFormat="1" ht="15.75" spans="1:13">
      <c r="A536" s="269">
        <f t="shared" si="51"/>
        <v>7</v>
      </c>
      <c r="B536" s="270">
        <v>2070206</v>
      </c>
      <c r="C536" s="271" t="s">
        <v>594</v>
      </c>
      <c r="D536" s="273">
        <v>0</v>
      </c>
      <c r="E536" s="273">
        <v>0</v>
      </c>
      <c r="F536" s="273">
        <v>0</v>
      </c>
      <c r="G536" s="273">
        <v>0</v>
      </c>
      <c r="H536" s="273">
        <v>0</v>
      </c>
      <c r="I536" s="47">
        <f t="shared" si="48"/>
        <v>0</v>
      </c>
      <c r="J536" s="70">
        <f t="shared" si="49"/>
        <v>0</v>
      </c>
      <c r="K536" s="242">
        <f t="shared" si="50"/>
        <v>0</v>
      </c>
      <c r="L536" s="279">
        <f t="shared" si="52"/>
        <v>0</v>
      </c>
      <c r="M536" s="278">
        <f t="shared" si="53"/>
        <v>0</v>
      </c>
    </row>
    <row r="537" s="218" customFormat="1" ht="15.75" spans="1:13">
      <c r="A537" s="269">
        <f t="shared" si="51"/>
        <v>7</v>
      </c>
      <c r="B537" s="270">
        <v>2070299</v>
      </c>
      <c r="C537" s="271" t="s">
        <v>595</v>
      </c>
      <c r="D537" s="273">
        <v>0</v>
      </c>
      <c r="E537" s="273">
        <v>0</v>
      </c>
      <c r="F537" s="273">
        <v>0</v>
      </c>
      <c r="G537" s="273">
        <v>0</v>
      </c>
      <c r="H537" s="273">
        <v>4</v>
      </c>
      <c r="I537" s="47">
        <f t="shared" si="48"/>
        <v>0</v>
      </c>
      <c r="J537" s="70">
        <f t="shared" si="49"/>
        <v>0</v>
      </c>
      <c r="K537" s="242">
        <f t="shared" si="50"/>
        <v>0</v>
      </c>
      <c r="L537" s="279">
        <f t="shared" si="52"/>
        <v>4</v>
      </c>
      <c r="M537" s="278">
        <f t="shared" si="53"/>
        <v>4</v>
      </c>
    </row>
    <row r="538" s="218" customFormat="1" ht="18" customHeight="1" spans="1:13">
      <c r="A538" s="269">
        <f t="shared" si="51"/>
        <v>5</v>
      </c>
      <c r="B538" s="270">
        <v>20703</v>
      </c>
      <c r="C538" s="271" t="s">
        <v>596</v>
      </c>
      <c r="D538" s="273">
        <v>307</v>
      </c>
      <c r="E538" s="273">
        <v>335</v>
      </c>
      <c r="F538" s="273">
        <v>335</v>
      </c>
      <c r="G538" s="273">
        <v>0</v>
      </c>
      <c r="H538" s="273">
        <v>572</v>
      </c>
      <c r="I538" s="47">
        <f t="shared" si="48"/>
        <v>109.120521172638</v>
      </c>
      <c r="J538" s="70">
        <f t="shared" si="49"/>
        <v>58.5664335664336</v>
      </c>
      <c r="K538" s="242">
        <f t="shared" si="50"/>
        <v>977</v>
      </c>
      <c r="L538" s="279">
        <f t="shared" si="52"/>
        <v>1549</v>
      </c>
      <c r="M538" s="278">
        <f t="shared" si="53"/>
        <v>1214</v>
      </c>
    </row>
    <row r="539" s="218" customFormat="1" ht="15.75" spans="1:13">
      <c r="A539" s="269">
        <f t="shared" si="51"/>
        <v>7</v>
      </c>
      <c r="B539" s="270">
        <v>2070301</v>
      </c>
      <c r="C539" s="271" t="s">
        <v>274</v>
      </c>
      <c r="D539" s="273">
        <v>0</v>
      </c>
      <c r="E539" s="273">
        <v>0</v>
      </c>
      <c r="F539" s="273">
        <v>0</v>
      </c>
      <c r="G539" s="273">
        <v>0</v>
      </c>
      <c r="H539" s="273">
        <v>0</v>
      </c>
      <c r="I539" s="47">
        <f t="shared" si="48"/>
        <v>0</v>
      </c>
      <c r="J539" s="70">
        <f t="shared" si="49"/>
        <v>0</v>
      </c>
      <c r="K539" s="242">
        <f t="shared" si="50"/>
        <v>0</v>
      </c>
      <c r="L539" s="279">
        <f t="shared" si="52"/>
        <v>0</v>
      </c>
      <c r="M539" s="278">
        <f t="shared" si="53"/>
        <v>0</v>
      </c>
    </row>
    <row r="540" s="218" customFormat="1" ht="15.75" spans="1:13">
      <c r="A540" s="269">
        <f t="shared" si="51"/>
        <v>7</v>
      </c>
      <c r="B540" s="270">
        <v>2070302</v>
      </c>
      <c r="C540" s="271" t="s">
        <v>252</v>
      </c>
      <c r="D540" s="273">
        <v>0</v>
      </c>
      <c r="E540" s="273">
        <v>0</v>
      </c>
      <c r="F540" s="273">
        <v>0</v>
      </c>
      <c r="G540" s="273">
        <v>0</v>
      </c>
      <c r="H540" s="273">
        <v>0</v>
      </c>
      <c r="I540" s="47">
        <f t="shared" si="48"/>
        <v>0</v>
      </c>
      <c r="J540" s="70">
        <f t="shared" si="49"/>
        <v>0</v>
      </c>
      <c r="K540" s="242">
        <f t="shared" si="50"/>
        <v>0</v>
      </c>
      <c r="L540" s="279">
        <f t="shared" si="52"/>
        <v>0</v>
      </c>
      <c r="M540" s="278">
        <f t="shared" si="53"/>
        <v>0</v>
      </c>
    </row>
    <row r="541" s="218" customFormat="1" ht="18" customHeight="1" spans="1:13">
      <c r="A541" s="269">
        <f t="shared" si="51"/>
        <v>7</v>
      </c>
      <c r="B541" s="270">
        <v>2070303</v>
      </c>
      <c r="C541" s="271" t="s">
        <v>244</v>
      </c>
      <c r="D541" s="273">
        <v>0</v>
      </c>
      <c r="E541" s="273">
        <v>0</v>
      </c>
      <c r="F541" s="273">
        <v>0</v>
      </c>
      <c r="G541" s="273">
        <v>0</v>
      </c>
      <c r="H541" s="273">
        <v>0</v>
      </c>
      <c r="I541" s="47">
        <f t="shared" si="48"/>
        <v>0</v>
      </c>
      <c r="J541" s="70">
        <f t="shared" si="49"/>
        <v>0</v>
      </c>
      <c r="K541" s="242">
        <f t="shared" si="50"/>
        <v>0</v>
      </c>
      <c r="L541" s="279">
        <f t="shared" si="52"/>
        <v>0</v>
      </c>
      <c r="M541" s="278">
        <f t="shared" si="53"/>
        <v>0</v>
      </c>
    </row>
    <row r="542" s="218" customFormat="1" ht="15.75" spans="1:13">
      <c r="A542" s="269">
        <f t="shared" si="51"/>
        <v>7</v>
      </c>
      <c r="B542" s="270">
        <v>2070304</v>
      </c>
      <c r="C542" s="271" t="s">
        <v>597</v>
      </c>
      <c r="D542" s="273">
        <v>0</v>
      </c>
      <c r="E542" s="273">
        <v>0</v>
      </c>
      <c r="F542" s="273">
        <v>0</v>
      </c>
      <c r="G542" s="273">
        <v>0</v>
      </c>
      <c r="H542" s="273">
        <v>0</v>
      </c>
      <c r="I542" s="47">
        <f t="shared" si="48"/>
        <v>0</v>
      </c>
      <c r="J542" s="70">
        <f t="shared" si="49"/>
        <v>0</v>
      </c>
      <c r="K542" s="242">
        <f t="shared" si="50"/>
        <v>0</v>
      </c>
      <c r="L542" s="279">
        <f t="shared" si="52"/>
        <v>0</v>
      </c>
      <c r="M542" s="278">
        <f t="shared" si="53"/>
        <v>0</v>
      </c>
    </row>
    <row r="543" s="218" customFormat="1" ht="15.75" spans="1:13">
      <c r="A543" s="269">
        <f t="shared" si="51"/>
        <v>7</v>
      </c>
      <c r="B543" s="270">
        <v>2070305</v>
      </c>
      <c r="C543" s="271" t="s">
        <v>598</v>
      </c>
      <c r="D543" s="273">
        <v>0</v>
      </c>
      <c r="E543" s="273">
        <v>69</v>
      </c>
      <c r="F543" s="273">
        <v>69</v>
      </c>
      <c r="G543" s="273">
        <v>0</v>
      </c>
      <c r="H543" s="273">
        <v>0</v>
      </c>
      <c r="I543" s="47">
        <f t="shared" si="48"/>
        <v>0</v>
      </c>
      <c r="J543" s="70">
        <f t="shared" si="49"/>
        <v>0</v>
      </c>
      <c r="K543" s="242">
        <f t="shared" si="50"/>
        <v>138</v>
      </c>
      <c r="L543" s="279">
        <f t="shared" si="52"/>
        <v>138</v>
      </c>
      <c r="M543" s="278">
        <f t="shared" si="53"/>
        <v>69</v>
      </c>
    </row>
    <row r="544" s="218" customFormat="1" ht="15.75" spans="1:13">
      <c r="A544" s="269">
        <f t="shared" si="51"/>
        <v>7</v>
      </c>
      <c r="B544" s="270">
        <v>2070306</v>
      </c>
      <c r="C544" s="271" t="s">
        <v>599</v>
      </c>
      <c r="D544" s="273">
        <v>0</v>
      </c>
      <c r="E544" s="273">
        <v>0</v>
      </c>
      <c r="F544" s="273">
        <v>0</v>
      </c>
      <c r="G544" s="273">
        <v>0</v>
      </c>
      <c r="H544" s="273">
        <v>0</v>
      </c>
      <c r="I544" s="47">
        <f t="shared" si="48"/>
        <v>0</v>
      </c>
      <c r="J544" s="70">
        <f t="shared" si="49"/>
        <v>0</v>
      </c>
      <c r="K544" s="242">
        <f t="shared" si="50"/>
        <v>0</v>
      </c>
      <c r="L544" s="279">
        <f t="shared" si="52"/>
        <v>0</v>
      </c>
      <c r="M544" s="278">
        <f t="shared" si="53"/>
        <v>0</v>
      </c>
    </row>
    <row r="545" s="218" customFormat="1" ht="18" customHeight="1" spans="1:13">
      <c r="A545" s="269">
        <f t="shared" si="51"/>
        <v>7</v>
      </c>
      <c r="B545" s="270">
        <v>2070307</v>
      </c>
      <c r="C545" s="271" t="s">
        <v>600</v>
      </c>
      <c r="D545" s="273">
        <v>80</v>
      </c>
      <c r="E545" s="273">
        <v>80</v>
      </c>
      <c r="F545" s="273">
        <v>80</v>
      </c>
      <c r="G545" s="273">
        <v>0</v>
      </c>
      <c r="H545" s="273">
        <v>440</v>
      </c>
      <c r="I545" s="47">
        <f t="shared" si="48"/>
        <v>100</v>
      </c>
      <c r="J545" s="70">
        <f t="shared" si="49"/>
        <v>18.1818181818182</v>
      </c>
      <c r="K545" s="242">
        <f t="shared" si="50"/>
        <v>240</v>
      </c>
      <c r="L545" s="279">
        <f t="shared" si="52"/>
        <v>680</v>
      </c>
      <c r="M545" s="278">
        <f t="shared" si="53"/>
        <v>600</v>
      </c>
    </row>
    <row r="546" s="218" customFormat="1" ht="18" customHeight="1" spans="1:13">
      <c r="A546" s="269">
        <f t="shared" si="51"/>
        <v>7</v>
      </c>
      <c r="B546" s="270">
        <v>2070308</v>
      </c>
      <c r="C546" s="271" t="s">
        <v>601</v>
      </c>
      <c r="D546" s="273">
        <v>0</v>
      </c>
      <c r="E546" s="273">
        <v>60</v>
      </c>
      <c r="F546" s="273">
        <v>60</v>
      </c>
      <c r="G546" s="273">
        <v>0</v>
      </c>
      <c r="H546" s="273">
        <v>0</v>
      </c>
      <c r="I546" s="47">
        <f t="shared" si="48"/>
        <v>0</v>
      </c>
      <c r="J546" s="70">
        <f t="shared" si="49"/>
        <v>0</v>
      </c>
      <c r="K546" s="242">
        <f t="shared" si="50"/>
        <v>120</v>
      </c>
      <c r="L546" s="279">
        <f t="shared" si="52"/>
        <v>120</v>
      </c>
      <c r="M546" s="278">
        <f t="shared" si="53"/>
        <v>60</v>
      </c>
    </row>
    <row r="547" s="218" customFormat="1" ht="15.75" spans="1:13">
      <c r="A547" s="269">
        <f t="shared" si="51"/>
        <v>7</v>
      </c>
      <c r="B547" s="270">
        <v>2070309</v>
      </c>
      <c r="C547" s="271" t="s">
        <v>602</v>
      </c>
      <c r="D547" s="273">
        <v>0</v>
      </c>
      <c r="E547" s="273">
        <v>0</v>
      </c>
      <c r="F547" s="273">
        <v>0</v>
      </c>
      <c r="G547" s="273">
        <v>0</v>
      </c>
      <c r="H547" s="273">
        <v>0</v>
      </c>
      <c r="I547" s="47">
        <f t="shared" si="48"/>
        <v>0</v>
      </c>
      <c r="J547" s="70">
        <f t="shared" si="49"/>
        <v>0</v>
      </c>
      <c r="K547" s="242">
        <f t="shared" si="50"/>
        <v>0</v>
      </c>
      <c r="L547" s="279">
        <f t="shared" si="52"/>
        <v>0</v>
      </c>
      <c r="M547" s="278">
        <f t="shared" si="53"/>
        <v>0</v>
      </c>
    </row>
    <row r="548" s="218" customFormat="1" ht="18" customHeight="1" spans="1:13">
      <c r="A548" s="269">
        <f t="shared" si="51"/>
        <v>7</v>
      </c>
      <c r="B548" s="270">
        <v>2070399</v>
      </c>
      <c r="C548" s="271" t="s">
        <v>603</v>
      </c>
      <c r="D548" s="273">
        <v>227</v>
      </c>
      <c r="E548" s="273">
        <v>126</v>
      </c>
      <c r="F548" s="273">
        <v>126</v>
      </c>
      <c r="G548" s="273">
        <v>0</v>
      </c>
      <c r="H548" s="273">
        <v>132</v>
      </c>
      <c r="I548" s="47">
        <f t="shared" si="48"/>
        <v>55.5066079295154</v>
      </c>
      <c r="J548" s="70">
        <f t="shared" si="49"/>
        <v>95.4545454545455</v>
      </c>
      <c r="K548" s="242">
        <f t="shared" si="50"/>
        <v>479</v>
      </c>
      <c r="L548" s="279">
        <f t="shared" si="52"/>
        <v>611</v>
      </c>
      <c r="M548" s="278">
        <f t="shared" si="53"/>
        <v>485</v>
      </c>
    </row>
    <row r="549" s="218" customFormat="1" ht="18" customHeight="1" spans="1:13">
      <c r="A549" s="269">
        <f t="shared" si="51"/>
        <v>5</v>
      </c>
      <c r="B549" s="270">
        <v>20706</v>
      </c>
      <c r="C549" s="271" t="s">
        <v>604</v>
      </c>
      <c r="D549" s="273">
        <v>962</v>
      </c>
      <c r="E549" s="273">
        <v>753</v>
      </c>
      <c r="F549" s="273">
        <v>753</v>
      </c>
      <c r="G549" s="273">
        <v>0</v>
      </c>
      <c r="H549" s="273">
        <v>315</v>
      </c>
      <c r="I549" s="47">
        <f t="shared" si="48"/>
        <v>78.2744282744283</v>
      </c>
      <c r="J549" s="70">
        <f t="shared" si="49"/>
        <v>239.047619047619</v>
      </c>
      <c r="K549" s="242">
        <f t="shared" si="50"/>
        <v>2468</v>
      </c>
      <c r="L549" s="279">
        <f t="shared" si="52"/>
        <v>2783</v>
      </c>
      <c r="M549" s="278">
        <f t="shared" si="53"/>
        <v>2030</v>
      </c>
    </row>
    <row r="550" s="218" customFormat="1" ht="15.75" spans="1:13">
      <c r="A550" s="269">
        <f t="shared" si="51"/>
        <v>7</v>
      </c>
      <c r="B550" s="270">
        <v>2070601</v>
      </c>
      <c r="C550" s="271" t="s">
        <v>274</v>
      </c>
      <c r="D550" s="273">
        <v>0</v>
      </c>
      <c r="E550" s="273">
        <v>0</v>
      </c>
      <c r="F550" s="273">
        <v>0</v>
      </c>
      <c r="G550" s="273">
        <v>0</v>
      </c>
      <c r="H550" s="273">
        <v>0</v>
      </c>
      <c r="I550" s="47">
        <f t="shared" si="48"/>
        <v>0</v>
      </c>
      <c r="J550" s="70">
        <f t="shared" si="49"/>
        <v>0</v>
      </c>
      <c r="K550" s="242">
        <f t="shared" si="50"/>
        <v>0</v>
      </c>
      <c r="L550" s="279">
        <f t="shared" si="52"/>
        <v>0</v>
      </c>
      <c r="M550" s="278">
        <f t="shared" si="53"/>
        <v>0</v>
      </c>
    </row>
    <row r="551" s="218" customFormat="1" ht="15.75" spans="1:13">
      <c r="A551" s="269">
        <f t="shared" si="51"/>
        <v>7</v>
      </c>
      <c r="B551" s="270">
        <v>2070602</v>
      </c>
      <c r="C551" s="271" t="s">
        <v>252</v>
      </c>
      <c r="D551" s="273">
        <v>0</v>
      </c>
      <c r="E551" s="273">
        <v>0</v>
      </c>
      <c r="F551" s="273">
        <v>0</v>
      </c>
      <c r="G551" s="273">
        <v>0</v>
      </c>
      <c r="H551" s="273">
        <v>0</v>
      </c>
      <c r="I551" s="47">
        <f t="shared" si="48"/>
        <v>0</v>
      </c>
      <c r="J551" s="70">
        <f t="shared" si="49"/>
        <v>0</v>
      </c>
      <c r="K551" s="242">
        <f t="shared" si="50"/>
        <v>0</v>
      </c>
      <c r="L551" s="279">
        <f t="shared" si="52"/>
        <v>0</v>
      </c>
      <c r="M551" s="278">
        <f t="shared" si="53"/>
        <v>0</v>
      </c>
    </row>
    <row r="552" s="218" customFormat="1" ht="15.75" spans="1:13">
      <c r="A552" s="269">
        <f t="shared" si="51"/>
        <v>7</v>
      </c>
      <c r="B552" s="270">
        <v>2070603</v>
      </c>
      <c r="C552" s="271" t="s">
        <v>229</v>
      </c>
      <c r="D552" s="273">
        <v>0</v>
      </c>
      <c r="E552" s="273">
        <v>0</v>
      </c>
      <c r="F552" s="273">
        <v>0</v>
      </c>
      <c r="G552" s="273">
        <v>0</v>
      </c>
      <c r="H552" s="273">
        <v>0</v>
      </c>
      <c r="I552" s="47">
        <f t="shared" si="48"/>
        <v>0</v>
      </c>
      <c r="J552" s="70">
        <f t="shared" si="49"/>
        <v>0</v>
      </c>
      <c r="K552" s="242">
        <f t="shared" si="50"/>
        <v>0</v>
      </c>
      <c r="L552" s="279">
        <f t="shared" si="52"/>
        <v>0</v>
      </c>
      <c r="M552" s="278">
        <f t="shared" si="53"/>
        <v>0</v>
      </c>
    </row>
    <row r="553" s="218" customFormat="1" ht="18" customHeight="1" spans="1:13">
      <c r="A553" s="269">
        <f t="shared" si="51"/>
        <v>7</v>
      </c>
      <c r="B553" s="270">
        <v>2070604</v>
      </c>
      <c r="C553" s="271" t="s">
        <v>605</v>
      </c>
      <c r="D553" s="273">
        <v>442</v>
      </c>
      <c r="E553" s="273">
        <v>0</v>
      </c>
      <c r="F553" s="273">
        <v>0</v>
      </c>
      <c r="G553" s="273">
        <v>0</v>
      </c>
      <c r="H553" s="273">
        <v>0</v>
      </c>
      <c r="I553" s="47">
        <f t="shared" si="48"/>
        <v>0</v>
      </c>
      <c r="J553" s="70">
        <f t="shared" si="49"/>
        <v>0</v>
      </c>
      <c r="K553" s="242">
        <f t="shared" si="50"/>
        <v>442</v>
      </c>
      <c r="L553" s="279">
        <f t="shared" si="52"/>
        <v>442</v>
      </c>
      <c r="M553" s="278">
        <f t="shared" si="53"/>
        <v>442</v>
      </c>
    </row>
    <row r="554" s="218" customFormat="1" ht="18" customHeight="1" spans="1:13">
      <c r="A554" s="269">
        <f t="shared" si="51"/>
        <v>7</v>
      </c>
      <c r="B554" s="270">
        <v>2070605</v>
      </c>
      <c r="C554" s="271" t="s">
        <v>606</v>
      </c>
      <c r="D554" s="273">
        <v>520</v>
      </c>
      <c r="E554" s="273">
        <v>701</v>
      </c>
      <c r="F554" s="273">
        <v>701</v>
      </c>
      <c r="G554" s="273">
        <v>0</v>
      </c>
      <c r="H554" s="273">
        <v>315</v>
      </c>
      <c r="I554" s="47">
        <f t="shared" si="48"/>
        <v>134.807692307692</v>
      </c>
      <c r="J554" s="70">
        <f t="shared" si="49"/>
        <v>222.539682539683</v>
      </c>
      <c r="K554" s="242">
        <f t="shared" si="50"/>
        <v>1922</v>
      </c>
      <c r="L554" s="279">
        <f t="shared" si="52"/>
        <v>2237</v>
      </c>
      <c r="M554" s="278">
        <f t="shared" si="53"/>
        <v>1536</v>
      </c>
    </row>
    <row r="555" s="218" customFormat="1" ht="15.75" spans="1:13">
      <c r="A555" s="269">
        <f t="shared" si="51"/>
        <v>7</v>
      </c>
      <c r="B555" s="270">
        <v>2070606</v>
      </c>
      <c r="C555" s="271" t="s">
        <v>607</v>
      </c>
      <c r="D555" s="273">
        <v>0</v>
      </c>
      <c r="E555" s="273">
        <v>0</v>
      </c>
      <c r="F555" s="273">
        <v>0</v>
      </c>
      <c r="G555" s="273">
        <v>0</v>
      </c>
      <c r="H555" s="273">
        <v>0</v>
      </c>
      <c r="I555" s="47">
        <f t="shared" si="48"/>
        <v>0</v>
      </c>
      <c r="J555" s="70">
        <f t="shared" si="49"/>
        <v>0</v>
      </c>
      <c r="K555" s="242">
        <f t="shared" si="50"/>
        <v>0</v>
      </c>
      <c r="L555" s="279">
        <f t="shared" si="52"/>
        <v>0</v>
      </c>
      <c r="M555" s="278">
        <f t="shared" si="53"/>
        <v>0</v>
      </c>
    </row>
    <row r="556" s="218" customFormat="1" ht="15.75" spans="1:13">
      <c r="A556" s="269">
        <f t="shared" si="51"/>
        <v>7</v>
      </c>
      <c r="B556" s="270">
        <v>2070607</v>
      </c>
      <c r="C556" s="271" t="s">
        <v>608</v>
      </c>
      <c r="D556" s="273">
        <v>0</v>
      </c>
      <c r="E556" s="273">
        <v>52</v>
      </c>
      <c r="F556" s="273">
        <v>52</v>
      </c>
      <c r="G556" s="273">
        <v>0</v>
      </c>
      <c r="H556" s="273">
        <v>0</v>
      </c>
      <c r="I556" s="47">
        <f t="shared" si="48"/>
        <v>0</v>
      </c>
      <c r="J556" s="70">
        <f t="shared" si="49"/>
        <v>0</v>
      </c>
      <c r="K556" s="242">
        <f t="shared" si="50"/>
        <v>104</v>
      </c>
      <c r="L556" s="279">
        <f t="shared" si="52"/>
        <v>104</v>
      </c>
      <c r="M556" s="278">
        <f t="shared" si="53"/>
        <v>52</v>
      </c>
    </row>
    <row r="557" s="218" customFormat="1" ht="15.75" spans="1:13">
      <c r="A557" s="269">
        <v>7</v>
      </c>
      <c r="B557" s="270">
        <v>2070808</v>
      </c>
      <c r="C557" s="271" t="s">
        <v>609</v>
      </c>
      <c r="D557" s="273">
        <v>25</v>
      </c>
      <c r="E557" s="273">
        <v>0</v>
      </c>
      <c r="F557" s="273">
        <v>0</v>
      </c>
      <c r="G557" s="273">
        <v>0</v>
      </c>
      <c r="H557" s="273"/>
      <c r="I557" s="47">
        <f t="shared" si="48"/>
        <v>0</v>
      </c>
      <c r="J557" s="70">
        <f t="shared" si="49"/>
        <v>0</v>
      </c>
      <c r="K557" s="242"/>
      <c r="L557" s="279"/>
      <c r="M557" s="278"/>
    </row>
    <row r="558" s="218" customFormat="1" ht="15.75" spans="1:13">
      <c r="A558" s="269">
        <f t="shared" si="51"/>
        <v>7</v>
      </c>
      <c r="B558" s="270">
        <v>2070699</v>
      </c>
      <c r="C558" s="271" t="s">
        <v>610</v>
      </c>
      <c r="D558" s="273">
        <v>0</v>
      </c>
      <c r="E558" s="273">
        <v>0</v>
      </c>
      <c r="F558" s="273">
        <v>0</v>
      </c>
      <c r="G558" s="273">
        <v>0</v>
      </c>
      <c r="H558" s="273">
        <v>0</v>
      </c>
      <c r="I558" s="47">
        <f t="shared" si="48"/>
        <v>0</v>
      </c>
      <c r="J558" s="70">
        <f t="shared" si="49"/>
        <v>0</v>
      </c>
      <c r="K558" s="242">
        <f t="shared" si="50"/>
        <v>0</v>
      </c>
      <c r="L558" s="279">
        <f t="shared" si="52"/>
        <v>0</v>
      </c>
      <c r="M558" s="278">
        <f t="shared" si="53"/>
        <v>0</v>
      </c>
    </row>
    <row r="559" s="218" customFormat="1" ht="18" customHeight="1" spans="1:13">
      <c r="A559" s="269">
        <f t="shared" si="51"/>
        <v>5</v>
      </c>
      <c r="B559" s="270">
        <v>20708</v>
      </c>
      <c r="C559" s="271" t="s">
        <v>611</v>
      </c>
      <c r="D559" s="273">
        <v>1130</v>
      </c>
      <c r="E559" s="273">
        <v>532</v>
      </c>
      <c r="F559" s="273">
        <v>532</v>
      </c>
      <c r="G559" s="273">
        <v>0</v>
      </c>
      <c r="H559" s="273">
        <v>515</v>
      </c>
      <c r="I559" s="47">
        <f t="shared" si="48"/>
        <v>47.0796460176991</v>
      </c>
      <c r="J559" s="70">
        <f t="shared" si="49"/>
        <v>103.300970873786</v>
      </c>
      <c r="K559" s="242">
        <f t="shared" si="50"/>
        <v>2194</v>
      </c>
      <c r="L559" s="279">
        <f t="shared" si="52"/>
        <v>2709</v>
      </c>
      <c r="M559" s="278">
        <f t="shared" si="53"/>
        <v>2177</v>
      </c>
    </row>
    <row r="560" s="218" customFormat="1" ht="18" customHeight="1" spans="1:13">
      <c r="A560" s="269">
        <f t="shared" si="51"/>
        <v>7</v>
      </c>
      <c r="B560" s="270">
        <v>2070801</v>
      </c>
      <c r="C560" s="271" t="s">
        <v>227</v>
      </c>
      <c r="D560" s="273">
        <v>0</v>
      </c>
      <c r="E560" s="273">
        <v>0</v>
      </c>
      <c r="F560" s="273">
        <v>0</v>
      </c>
      <c r="G560" s="273">
        <v>0</v>
      </c>
      <c r="H560" s="273">
        <v>0</v>
      </c>
      <c r="I560" s="47">
        <f t="shared" si="48"/>
        <v>0</v>
      </c>
      <c r="J560" s="70">
        <f t="shared" si="49"/>
        <v>0</v>
      </c>
      <c r="K560" s="242">
        <f t="shared" si="50"/>
        <v>0</v>
      </c>
      <c r="L560" s="279">
        <f t="shared" si="52"/>
        <v>0</v>
      </c>
      <c r="M560" s="278">
        <f t="shared" si="53"/>
        <v>0</v>
      </c>
    </row>
    <row r="561" s="218" customFormat="1" ht="18" customHeight="1" spans="1:13">
      <c r="A561" s="269">
        <f t="shared" si="51"/>
        <v>7</v>
      </c>
      <c r="B561" s="270">
        <v>2070802</v>
      </c>
      <c r="C561" s="271" t="s">
        <v>228</v>
      </c>
      <c r="D561" s="273">
        <v>0</v>
      </c>
      <c r="E561" s="273">
        <v>0</v>
      </c>
      <c r="F561" s="273">
        <v>0</v>
      </c>
      <c r="G561" s="273">
        <v>0</v>
      </c>
      <c r="H561" s="273">
        <v>0</v>
      </c>
      <c r="I561" s="47">
        <f t="shared" si="48"/>
        <v>0</v>
      </c>
      <c r="J561" s="70">
        <f t="shared" si="49"/>
        <v>0</v>
      </c>
      <c r="K561" s="242">
        <f t="shared" si="50"/>
        <v>0</v>
      </c>
      <c r="L561" s="279">
        <f t="shared" si="52"/>
        <v>0</v>
      </c>
      <c r="M561" s="278">
        <f t="shared" si="53"/>
        <v>0</v>
      </c>
    </row>
    <row r="562" s="218" customFormat="1" ht="18" customHeight="1" spans="1:13">
      <c r="A562" s="269">
        <f t="shared" si="51"/>
        <v>7</v>
      </c>
      <c r="B562" s="270">
        <v>2070803</v>
      </c>
      <c r="C562" s="271" t="s">
        <v>244</v>
      </c>
      <c r="D562" s="273">
        <v>0</v>
      </c>
      <c r="E562" s="273">
        <v>0</v>
      </c>
      <c r="F562" s="273">
        <v>0</v>
      </c>
      <c r="G562" s="273">
        <v>0</v>
      </c>
      <c r="H562" s="273">
        <v>467</v>
      </c>
      <c r="I562" s="47">
        <f t="shared" si="48"/>
        <v>0</v>
      </c>
      <c r="J562" s="70">
        <f t="shared" si="49"/>
        <v>0</v>
      </c>
      <c r="K562" s="242">
        <f t="shared" si="50"/>
        <v>0</v>
      </c>
      <c r="L562" s="279">
        <f t="shared" si="52"/>
        <v>467</v>
      </c>
      <c r="M562" s="278">
        <f t="shared" si="53"/>
        <v>467</v>
      </c>
    </row>
    <row r="563" s="218" customFormat="1" ht="18" customHeight="1" spans="1:13">
      <c r="A563" s="269">
        <f t="shared" si="51"/>
        <v>7</v>
      </c>
      <c r="B563" s="270">
        <v>2070804</v>
      </c>
      <c r="C563" s="271" t="s">
        <v>612</v>
      </c>
      <c r="D563" s="273">
        <v>0</v>
      </c>
      <c r="E563" s="273">
        <v>0</v>
      </c>
      <c r="F563" s="273">
        <v>0</v>
      </c>
      <c r="G563" s="273">
        <v>0</v>
      </c>
      <c r="H563" s="273">
        <v>48</v>
      </c>
      <c r="I563" s="47">
        <f t="shared" si="48"/>
        <v>0</v>
      </c>
      <c r="J563" s="70">
        <f t="shared" si="49"/>
        <v>0</v>
      </c>
      <c r="K563" s="242">
        <f t="shared" si="50"/>
        <v>0</v>
      </c>
      <c r="L563" s="279">
        <f t="shared" si="52"/>
        <v>48</v>
      </c>
      <c r="M563" s="278">
        <f t="shared" si="53"/>
        <v>48</v>
      </c>
    </row>
    <row r="564" s="218" customFormat="1" ht="18" customHeight="1" spans="1:13">
      <c r="A564" s="269">
        <f t="shared" si="51"/>
        <v>7</v>
      </c>
      <c r="B564" s="270">
        <v>2070805</v>
      </c>
      <c r="C564" s="271" t="s">
        <v>613</v>
      </c>
      <c r="D564" s="273">
        <v>0</v>
      </c>
      <c r="E564" s="273">
        <v>0</v>
      </c>
      <c r="F564" s="273">
        <v>0</v>
      </c>
      <c r="G564" s="273">
        <v>0</v>
      </c>
      <c r="H564" s="273">
        <v>0</v>
      </c>
      <c r="I564" s="47">
        <f t="shared" si="48"/>
        <v>0</v>
      </c>
      <c r="J564" s="70">
        <f t="shared" si="49"/>
        <v>0</v>
      </c>
      <c r="K564" s="242">
        <f t="shared" si="50"/>
        <v>0</v>
      </c>
      <c r="L564" s="279">
        <f t="shared" si="52"/>
        <v>0</v>
      </c>
      <c r="M564" s="278">
        <f t="shared" si="53"/>
        <v>0</v>
      </c>
    </row>
    <row r="565" s="218" customFormat="1" ht="18" customHeight="1" spans="1:13">
      <c r="A565" s="269"/>
      <c r="B565" s="270">
        <v>2070807</v>
      </c>
      <c r="C565" s="271" t="s">
        <v>614</v>
      </c>
      <c r="D565" s="273"/>
      <c r="E565" s="273">
        <v>27</v>
      </c>
      <c r="F565" s="273">
        <v>27</v>
      </c>
      <c r="G565" s="273">
        <v>0</v>
      </c>
      <c r="H565" s="273"/>
      <c r="I565" s="47">
        <f t="shared" si="48"/>
        <v>0</v>
      </c>
      <c r="J565" s="70">
        <f t="shared" si="49"/>
        <v>0</v>
      </c>
      <c r="K565" s="242"/>
      <c r="L565" s="279"/>
      <c r="M565" s="278"/>
    </row>
    <row r="566" s="218" customFormat="1" ht="15.75" spans="1:13">
      <c r="A566" s="269">
        <f t="shared" si="51"/>
        <v>7</v>
      </c>
      <c r="B566" s="270">
        <v>2070899</v>
      </c>
      <c r="C566" s="271" t="s">
        <v>615</v>
      </c>
      <c r="D566" s="273">
        <v>1105</v>
      </c>
      <c r="E566" s="273">
        <v>505</v>
      </c>
      <c r="F566" s="273">
        <v>505</v>
      </c>
      <c r="G566" s="273">
        <v>0</v>
      </c>
      <c r="H566" s="273">
        <v>0</v>
      </c>
      <c r="I566" s="47">
        <f t="shared" si="48"/>
        <v>45.7013574660633</v>
      </c>
      <c r="J566" s="70">
        <f t="shared" si="49"/>
        <v>0</v>
      </c>
      <c r="K566" s="242">
        <f t="shared" si="50"/>
        <v>2115</v>
      </c>
      <c r="L566" s="279">
        <f t="shared" si="52"/>
        <v>2115</v>
      </c>
      <c r="M566" s="278">
        <f t="shared" si="53"/>
        <v>1610</v>
      </c>
    </row>
    <row r="567" s="218" customFormat="1" ht="18" customHeight="1" spans="1:13">
      <c r="A567" s="269">
        <f t="shared" si="51"/>
        <v>5</v>
      </c>
      <c r="B567" s="270">
        <v>20799</v>
      </c>
      <c r="C567" s="271" t="s">
        <v>616</v>
      </c>
      <c r="D567" s="273">
        <v>246</v>
      </c>
      <c r="E567" s="273">
        <v>312</v>
      </c>
      <c r="F567" s="273">
        <v>312</v>
      </c>
      <c r="G567" s="273">
        <v>0</v>
      </c>
      <c r="H567" s="273">
        <v>278</v>
      </c>
      <c r="I567" s="47">
        <f t="shared" si="48"/>
        <v>126.829268292683</v>
      </c>
      <c r="J567" s="70">
        <f t="shared" si="49"/>
        <v>112.230215827338</v>
      </c>
      <c r="K567" s="242">
        <f t="shared" si="50"/>
        <v>870</v>
      </c>
      <c r="L567" s="279">
        <f t="shared" si="52"/>
        <v>1148</v>
      </c>
      <c r="M567" s="278">
        <f t="shared" si="53"/>
        <v>836</v>
      </c>
    </row>
    <row r="568" s="218" customFormat="1" ht="18" customHeight="1" spans="1:13">
      <c r="A568" s="269">
        <f t="shared" si="51"/>
        <v>7</v>
      </c>
      <c r="B568" s="270">
        <v>2079902</v>
      </c>
      <c r="C568" s="271" t="s">
        <v>617</v>
      </c>
      <c r="D568" s="273">
        <v>0</v>
      </c>
      <c r="E568" s="273">
        <v>140</v>
      </c>
      <c r="F568" s="273">
        <v>140</v>
      </c>
      <c r="G568" s="273">
        <v>0</v>
      </c>
      <c r="H568" s="273">
        <v>0</v>
      </c>
      <c r="I568" s="47">
        <f t="shared" si="48"/>
        <v>0</v>
      </c>
      <c r="J568" s="70">
        <f t="shared" si="49"/>
        <v>0</v>
      </c>
      <c r="K568" s="242">
        <f t="shared" si="50"/>
        <v>280</v>
      </c>
      <c r="L568" s="279">
        <f t="shared" si="52"/>
        <v>280</v>
      </c>
      <c r="M568" s="278">
        <f t="shared" si="53"/>
        <v>140</v>
      </c>
    </row>
    <row r="569" s="218" customFormat="1" ht="18" customHeight="1" spans="1:13">
      <c r="A569" s="269">
        <f t="shared" si="51"/>
        <v>7</v>
      </c>
      <c r="B569" s="270">
        <v>2079903</v>
      </c>
      <c r="C569" s="271" t="s">
        <v>618</v>
      </c>
      <c r="D569" s="273">
        <v>10</v>
      </c>
      <c r="E569" s="273">
        <v>10</v>
      </c>
      <c r="F569" s="273">
        <v>10</v>
      </c>
      <c r="G569" s="273">
        <v>0</v>
      </c>
      <c r="H569" s="273">
        <v>0</v>
      </c>
      <c r="I569" s="47">
        <f t="shared" si="48"/>
        <v>100</v>
      </c>
      <c r="J569" s="70">
        <f t="shared" si="49"/>
        <v>0</v>
      </c>
      <c r="K569" s="242">
        <f t="shared" si="50"/>
        <v>30</v>
      </c>
      <c r="L569" s="279">
        <f t="shared" si="52"/>
        <v>30</v>
      </c>
      <c r="M569" s="278">
        <f t="shared" si="53"/>
        <v>20</v>
      </c>
    </row>
    <row r="570" s="218" customFormat="1" ht="18" customHeight="1" spans="1:13">
      <c r="A570" s="269">
        <f t="shared" si="51"/>
        <v>7</v>
      </c>
      <c r="B570" s="270">
        <v>2079999</v>
      </c>
      <c r="C570" s="271" t="s">
        <v>619</v>
      </c>
      <c r="D570" s="273">
        <v>236</v>
      </c>
      <c r="E570" s="273">
        <v>162</v>
      </c>
      <c r="F570" s="273">
        <v>162</v>
      </c>
      <c r="G570" s="273">
        <v>0</v>
      </c>
      <c r="H570" s="273">
        <v>278</v>
      </c>
      <c r="I570" s="47">
        <f t="shared" si="48"/>
        <v>68.6440677966102</v>
      </c>
      <c r="J570" s="70">
        <f t="shared" si="49"/>
        <v>58.273381294964</v>
      </c>
      <c r="K570" s="242">
        <f t="shared" si="50"/>
        <v>560</v>
      </c>
      <c r="L570" s="279">
        <f t="shared" si="52"/>
        <v>838</v>
      </c>
      <c r="M570" s="278">
        <f t="shared" si="53"/>
        <v>676</v>
      </c>
    </row>
    <row r="571" s="218" customFormat="1" ht="18" customHeight="1" spans="1:13">
      <c r="A571" s="269">
        <f t="shared" si="51"/>
        <v>3</v>
      </c>
      <c r="B571" s="270">
        <v>208</v>
      </c>
      <c r="C571" s="271" t="s">
        <v>620</v>
      </c>
      <c r="D571" s="273">
        <v>106108</v>
      </c>
      <c r="E571" s="273">
        <v>87321</v>
      </c>
      <c r="F571" s="273">
        <v>39436</v>
      </c>
      <c r="G571" s="273">
        <v>47885</v>
      </c>
      <c r="H571" s="273">
        <v>88546</v>
      </c>
      <c r="I571" s="47">
        <f t="shared" si="48"/>
        <v>82.2944547065254</v>
      </c>
      <c r="J571" s="70">
        <f t="shared" si="49"/>
        <v>98.6165382964787</v>
      </c>
      <c r="K571" s="242">
        <f t="shared" si="50"/>
        <v>280750</v>
      </c>
      <c r="L571" s="279">
        <f t="shared" si="52"/>
        <v>369296</v>
      </c>
      <c r="M571" s="278">
        <f t="shared" si="53"/>
        <v>281975</v>
      </c>
    </row>
    <row r="572" s="218" customFormat="1" ht="18" customHeight="1" spans="1:13">
      <c r="A572" s="269">
        <f t="shared" si="51"/>
        <v>5</v>
      </c>
      <c r="B572" s="270">
        <v>20801</v>
      </c>
      <c r="C572" s="271" t="s">
        <v>621</v>
      </c>
      <c r="D572" s="273">
        <v>3819</v>
      </c>
      <c r="E572" s="273">
        <v>1864</v>
      </c>
      <c r="F572" s="273">
        <v>1743</v>
      </c>
      <c r="G572" s="273">
        <v>121</v>
      </c>
      <c r="H572" s="273">
        <v>1420</v>
      </c>
      <c r="I572" s="47">
        <f t="shared" si="48"/>
        <v>48.8085886357685</v>
      </c>
      <c r="J572" s="70">
        <f t="shared" si="49"/>
        <v>131.267605633803</v>
      </c>
      <c r="K572" s="242">
        <f t="shared" si="50"/>
        <v>7547</v>
      </c>
      <c r="L572" s="279">
        <f t="shared" si="52"/>
        <v>8967</v>
      </c>
      <c r="M572" s="278">
        <f t="shared" si="53"/>
        <v>7103</v>
      </c>
    </row>
    <row r="573" s="218" customFormat="1" ht="18" customHeight="1" spans="1:13">
      <c r="A573" s="269">
        <f t="shared" si="51"/>
        <v>7</v>
      </c>
      <c r="B573" s="270">
        <v>2080101</v>
      </c>
      <c r="C573" s="271" t="s">
        <v>227</v>
      </c>
      <c r="D573" s="273">
        <v>930</v>
      </c>
      <c r="E573" s="273">
        <v>519</v>
      </c>
      <c r="F573" s="273">
        <v>440</v>
      </c>
      <c r="G573" s="273">
        <v>79</v>
      </c>
      <c r="H573" s="273">
        <v>371</v>
      </c>
      <c r="I573" s="47">
        <f t="shared" si="48"/>
        <v>55.8064516129032</v>
      </c>
      <c r="J573" s="70">
        <f t="shared" si="49"/>
        <v>139.89218328841</v>
      </c>
      <c r="K573" s="242">
        <f t="shared" si="50"/>
        <v>1968</v>
      </c>
      <c r="L573" s="279">
        <f t="shared" si="52"/>
        <v>2339</v>
      </c>
      <c r="M573" s="278">
        <f t="shared" si="53"/>
        <v>1820</v>
      </c>
    </row>
    <row r="574" s="218" customFormat="1" ht="18" customHeight="1" spans="1:13">
      <c r="A574" s="269">
        <f t="shared" si="51"/>
        <v>7</v>
      </c>
      <c r="B574" s="270">
        <v>2080102</v>
      </c>
      <c r="C574" s="271" t="s">
        <v>228</v>
      </c>
      <c r="D574" s="273">
        <v>0</v>
      </c>
      <c r="E574" s="273">
        <v>0</v>
      </c>
      <c r="F574" s="273">
        <v>0</v>
      </c>
      <c r="G574" s="273">
        <v>0</v>
      </c>
      <c r="H574" s="273">
        <v>0</v>
      </c>
      <c r="I574" s="47">
        <f t="shared" si="48"/>
        <v>0</v>
      </c>
      <c r="J574" s="70">
        <f t="shared" si="49"/>
        <v>0</v>
      </c>
      <c r="K574" s="242">
        <f t="shared" si="50"/>
        <v>0</v>
      </c>
      <c r="L574" s="279">
        <f t="shared" si="52"/>
        <v>0</v>
      </c>
      <c r="M574" s="278">
        <f t="shared" si="53"/>
        <v>0</v>
      </c>
    </row>
    <row r="575" s="218" customFormat="1" ht="18" customHeight="1" spans="1:13">
      <c r="A575" s="269">
        <f t="shared" si="51"/>
        <v>7</v>
      </c>
      <c r="B575" s="270">
        <v>2080103</v>
      </c>
      <c r="C575" s="271" t="s">
        <v>244</v>
      </c>
      <c r="D575" s="273">
        <v>225</v>
      </c>
      <c r="E575" s="273">
        <v>151</v>
      </c>
      <c r="F575" s="273">
        <v>151</v>
      </c>
      <c r="G575" s="273">
        <v>0</v>
      </c>
      <c r="H575" s="273">
        <v>144</v>
      </c>
      <c r="I575" s="47">
        <f t="shared" si="48"/>
        <v>67.1111111111111</v>
      </c>
      <c r="J575" s="70">
        <f t="shared" si="49"/>
        <v>104.861111111111</v>
      </c>
      <c r="K575" s="242">
        <f t="shared" si="50"/>
        <v>527</v>
      </c>
      <c r="L575" s="279">
        <f t="shared" si="52"/>
        <v>671</v>
      </c>
      <c r="M575" s="278">
        <f t="shared" si="53"/>
        <v>520</v>
      </c>
    </row>
    <row r="576" s="218" customFormat="1" ht="18" customHeight="1" spans="1:13">
      <c r="A576" s="269">
        <f t="shared" si="51"/>
        <v>7</v>
      </c>
      <c r="B576" s="270">
        <v>2080104</v>
      </c>
      <c r="C576" s="271" t="s">
        <v>622</v>
      </c>
      <c r="D576" s="273">
        <v>104</v>
      </c>
      <c r="E576" s="273">
        <v>0</v>
      </c>
      <c r="F576" s="273">
        <v>0</v>
      </c>
      <c r="G576" s="273">
        <v>0</v>
      </c>
      <c r="H576" s="273">
        <v>0</v>
      </c>
      <c r="I576" s="47">
        <f t="shared" si="48"/>
        <v>0</v>
      </c>
      <c r="J576" s="70">
        <f t="shared" si="49"/>
        <v>0</v>
      </c>
      <c r="K576" s="242">
        <f t="shared" si="50"/>
        <v>104</v>
      </c>
      <c r="L576" s="279">
        <f t="shared" si="52"/>
        <v>104</v>
      </c>
      <c r="M576" s="278">
        <f t="shared" si="53"/>
        <v>104</v>
      </c>
    </row>
    <row r="577" s="218" customFormat="1" ht="18" customHeight="1" spans="1:13">
      <c r="A577" s="269">
        <f t="shared" si="51"/>
        <v>7</v>
      </c>
      <c r="B577" s="270">
        <v>2080105</v>
      </c>
      <c r="C577" s="271" t="s">
        <v>623</v>
      </c>
      <c r="D577" s="273">
        <v>4</v>
      </c>
      <c r="E577" s="273">
        <v>0</v>
      </c>
      <c r="F577" s="273">
        <v>0</v>
      </c>
      <c r="G577" s="273">
        <v>0</v>
      </c>
      <c r="H577" s="273">
        <v>32</v>
      </c>
      <c r="I577" s="47">
        <f t="shared" si="48"/>
        <v>0</v>
      </c>
      <c r="J577" s="70">
        <f t="shared" si="49"/>
        <v>0</v>
      </c>
      <c r="K577" s="242">
        <f t="shared" si="50"/>
        <v>4</v>
      </c>
      <c r="L577" s="279">
        <f t="shared" si="52"/>
        <v>36</v>
      </c>
      <c r="M577" s="278">
        <f t="shared" si="53"/>
        <v>36</v>
      </c>
    </row>
    <row r="578" s="218" customFormat="1" ht="18" customHeight="1" spans="1:13">
      <c r="A578" s="269">
        <f t="shared" si="51"/>
        <v>7</v>
      </c>
      <c r="B578" s="270">
        <v>2080106</v>
      </c>
      <c r="C578" s="271" t="s">
        <v>624</v>
      </c>
      <c r="D578" s="273">
        <v>90</v>
      </c>
      <c r="E578" s="273">
        <v>37</v>
      </c>
      <c r="F578" s="273">
        <v>37</v>
      </c>
      <c r="G578" s="273">
        <v>0</v>
      </c>
      <c r="H578" s="273">
        <v>0</v>
      </c>
      <c r="I578" s="47">
        <f t="shared" si="48"/>
        <v>41.1111111111111</v>
      </c>
      <c r="J578" s="70">
        <f t="shared" si="49"/>
        <v>0</v>
      </c>
      <c r="K578" s="242">
        <f t="shared" si="50"/>
        <v>164</v>
      </c>
      <c r="L578" s="279">
        <f t="shared" si="52"/>
        <v>164</v>
      </c>
      <c r="M578" s="278">
        <f t="shared" si="53"/>
        <v>127</v>
      </c>
    </row>
    <row r="579" s="218" customFormat="1" ht="15.75" spans="1:13">
      <c r="A579" s="269">
        <f t="shared" si="51"/>
        <v>7</v>
      </c>
      <c r="B579" s="270">
        <v>2080107</v>
      </c>
      <c r="C579" s="271" t="s">
        <v>625</v>
      </c>
      <c r="D579" s="273">
        <v>0</v>
      </c>
      <c r="E579" s="273">
        <v>0</v>
      </c>
      <c r="F579" s="273">
        <v>0</v>
      </c>
      <c r="G579" s="273">
        <v>0</v>
      </c>
      <c r="H579" s="273">
        <v>0</v>
      </c>
      <c r="I579" s="47">
        <f t="shared" si="48"/>
        <v>0</v>
      </c>
      <c r="J579" s="70">
        <f t="shared" si="49"/>
        <v>0</v>
      </c>
      <c r="K579" s="242">
        <f t="shared" si="50"/>
        <v>0</v>
      </c>
      <c r="L579" s="279">
        <f t="shared" si="52"/>
        <v>0</v>
      </c>
      <c r="M579" s="278">
        <f t="shared" si="53"/>
        <v>0</v>
      </c>
    </row>
    <row r="580" s="218" customFormat="1" ht="18" customHeight="1" spans="1:13">
      <c r="A580" s="269">
        <f t="shared" si="51"/>
        <v>7</v>
      </c>
      <c r="B580" s="270">
        <v>2080108</v>
      </c>
      <c r="C580" s="271" t="s">
        <v>270</v>
      </c>
      <c r="D580" s="273">
        <v>28</v>
      </c>
      <c r="E580" s="273">
        <v>0</v>
      </c>
      <c r="F580" s="273">
        <v>0</v>
      </c>
      <c r="G580" s="273">
        <v>0</v>
      </c>
      <c r="H580" s="273">
        <v>0</v>
      </c>
      <c r="I580" s="47">
        <f t="shared" si="48"/>
        <v>0</v>
      </c>
      <c r="J580" s="70">
        <f t="shared" si="49"/>
        <v>0</v>
      </c>
      <c r="K580" s="242">
        <f t="shared" si="50"/>
        <v>28</v>
      </c>
      <c r="L580" s="279">
        <f t="shared" si="52"/>
        <v>28</v>
      </c>
      <c r="M580" s="278">
        <f t="shared" si="53"/>
        <v>28</v>
      </c>
    </row>
    <row r="581" s="218" customFormat="1" ht="18" customHeight="1" spans="1:13">
      <c r="A581" s="269">
        <f t="shared" si="51"/>
        <v>7</v>
      </c>
      <c r="B581" s="270">
        <v>2080109</v>
      </c>
      <c r="C581" s="271" t="s">
        <v>626</v>
      </c>
      <c r="D581" s="273">
        <v>2359</v>
      </c>
      <c r="E581" s="273">
        <v>966</v>
      </c>
      <c r="F581" s="273">
        <v>966</v>
      </c>
      <c r="G581" s="273">
        <v>0</v>
      </c>
      <c r="H581" s="273">
        <v>803</v>
      </c>
      <c r="I581" s="47">
        <f t="shared" si="48"/>
        <v>40.9495548961424</v>
      </c>
      <c r="J581" s="70">
        <f t="shared" si="49"/>
        <v>120.298879202989</v>
      </c>
      <c r="K581" s="242">
        <f t="shared" si="50"/>
        <v>4291</v>
      </c>
      <c r="L581" s="279">
        <f t="shared" si="52"/>
        <v>5094</v>
      </c>
      <c r="M581" s="278">
        <f t="shared" si="53"/>
        <v>4128</v>
      </c>
    </row>
    <row r="582" s="218" customFormat="1" ht="15.75" spans="1:13">
      <c r="A582" s="269">
        <f t="shared" si="51"/>
        <v>7</v>
      </c>
      <c r="B582" s="270">
        <v>2080110</v>
      </c>
      <c r="C582" s="271" t="s">
        <v>627</v>
      </c>
      <c r="D582" s="273">
        <v>0</v>
      </c>
      <c r="E582" s="273">
        <v>0</v>
      </c>
      <c r="F582" s="273">
        <v>0</v>
      </c>
      <c r="G582" s="273">
        <v>0</v>
      </c>
      <c r="H582" s="273">
        <v>0</v>
      </c>
      <c r="I582" s="47">
        <f t="shared" si="48"/>
        <v>0</v>
      </c>
      <c r="J582" s="70">
        <f t="shared" si="49"/>
        <v>0</v>
      </c>
      <c r="K582" s="242">
        <f t="shared" si="50"/>
        <v>0</v>
      </c>
      <c r="L582" s="279">
        <f t="shared" si="52"/>
        <v>0</v>
      </c>
      <c r="M582" s="278">
        <f t="shared" si="53"/>
        <v>0</v>
      </c>
    </row>
    <row r="583" s="218" customFormat="1" ht="15.75" spans="1:13">
      <c r="A583" s="269">
        <f t="shared" si="51"/>
        <v>7</v>
      </c>
      <c r="B583" s="270">
        <v>2080111</v>
      </c>
      <c r="C583" s="271" t="s">
        <v>628</v>
      </c>
      <c r="D583" s="273">
        <v>0</v>
      </c>
      <c r="E583" s="273">
        <v>0</v>
      </c>
      <c r="F583" s="273">
        <v>0</v>
      </c>
      <c r="G583" s="273">
        <v>0</v>
      </c>
      <c r="H583" s="273">
        <v>0</v>
      </c>
      <c r="I583" s="47">
        <f t="shared" si="48"/>
        <v>0</v>
      </c>
      <c r="J583" s="70">
        <f t="shared" si="49"/>
        <v>0</v>
      </c>
      <c r="K583" s="242">
        <f t="shared" si="50"/>
        <v>0</v>
      </c>
      <c r="L583" s="279">
        <f t="shared" si="52"/>
        <v>0</v>
      </c>
      <c r="M583" s="278">
        <f t="shared" si="53"/>
        <v>0</v>
      </c>
    </row>
    <row r="584" s="218" customFormat="1" ht="15.75" spans="1:13">
      <c r="A584" s="269">
        <f t="shared" si="51"/>
        <v>7</v>
      </c>
      <c r="B584" s="270">
        <v>2080112</v>
      </c>
      <c r="C584" s="271" t="s">
        <v>629</v>
      </c>
      <c r="D584" s="273">
        <v>0</v>
      </c>
      <c r="E584" s="273">
        <v>0</v>
      </c>
      <c r="F584" s="273">
        <v>0</v>
      </c>
      <c r="G584" s="273">
        <v>0</v>
      </c>
      <c r="H584" s="273">
        <v>39</v>
      </c>
      <c r="I584" s="47">
        <f t="shared" ref="I584:I647" si="54">IFERROR(E584/D584,0)*100</f>
        <v>0</v>
      </c>
      <c r="J584" s="70">
        <f t="shared" ref="J584:J647" si="55">IFERROR(E584/H584,0)*100</f>
        <v>0</v>
      </c>
      <c r="K584" s="242">
        <f t="shared" si="50"/>
        <v>0</v>
      </c>
      <c r="L584" s="279">
        <f t="shared" si="52"/>
        <v>39</v>
      </c>
      <c r="M584" s="278">
        <f t="shared" si="53"/>
        <v>39</v>
      </c>
    </row>
    <row r="585" s="218" customFormat="1" ht="15.75" spans="1:13">
      <c r="A585" s="269"/>
      <c r="B585" s="270">
        <v>2080116</v>
      </c>
      <c r="C585" s="271" t="s">
        <v>630</v>
      </c>
      <c r="D585" s="273"/>
      <c r="E585" s="273">
        <v>140</v>
      </c>
      <c r="F585" s="273">
        <v>140</v>
      </c>
      <c r="G585" s="273">
        <v>0</v>
      </c>
      <c r="H585" s="273"/>
      <c r="I585" s="47">
        <f t="shared" si="54"/>
        <v>0</v>
      </c>
      <c r="J585" s="70">
        <f t="shared" si="55"/>
        <v>0</v>
      </c>
      <c r="K585" s="242"/>
      <c r="L585" s="279"/>
      <c r="M585" s="278"/>
    </row>
    <row r="586" s="218" customFormat="1" ht="15.75" spans="1:13">
      <c r="A586" s="269">
        <v>7</v>
      </c>
      <c r="B586" s="270">
        <v>2080150</v>
      </c>
      <c r="C586" s="271" t="s">
        <v>631</v>
      </c>
      <c r="D586" s="273">
        <v>41</v>
      </c>
      <c r="E586" s="273">
        <v>29</v>
      </c>
      <c r="F586" s="273">
        <v>0</v>
      </c>
      <c r="G586" s="273">
        <v>29</v>
      </c>
      <c r="H586" s="273"/>
      <c r="I586" s="47">
        <f t="shared" si="54"/>
        <v>70.7317073170732</v>
      </c>
      <c r="J586" s="70">
        <f t="shared" si="55"/>
        <v>0</v>
      </c>
      <c r="K586" s="242"/>
      <c r="L586" s="279"/>
      <c r="M586" s="278"/>
    </row>
    <row r="587" s="218" customFormat="1" ht="18" customHeight="1" spans="1:13">
      <c r="A587" s="269">
        <f t="shared" si="51"/>
        <v>7</v>
      </c>
      <c r="B587" s="270">
        <v>2080199</v>
      </c>
      <c r="C587" s="271" t="s">
        <v>632</v>
      </c>
      <c r="D587" s="273">
        <v>38</v>
      </c>
      <c r="E587" s="273">
        <v>22</v>
      </c>
      <c r="F587" s="273">
        <v>9</v>
      </c>
      <c r="G587" s="273">
        <v>13</v>
      </c>
      <c r="H587" s="273">
        <v>31</v>
      </c>
      <c r="I587" s="47">
        <f t="shared" si="54"/>
        <v>57.8947368421053</v>
      </c>
      <c r="J587" s="70">
        <f t="shared" si="55"/>
        <v>70.9677419354839</v>
      </c>
      <c r="K587" s="242">
        <f t="shared" si="50"/>
        <v>82</v>
      </c>
      <c r="L587" s="279">
        <f t="shared" si="52"/>
        <v>113</v>
      </c>
      <c r="M587" s="278">
        <f t="shared" si="53"/>
        <v>91</v>
      </c>
    </row>
    <row r="588" s="218" customFormat="1" ht="18" customHeight="1" spans="1:13">
      <c r="A588" s="269">
        <f t="shared" si="51"/>
        <v>5</v>
      </c>
      <c r="B588" s="270">
        <v>20802</v>
      </c>
      <c r="C588" s="271" t="s">
        <v>633</v>
      </c>
      <c r="D588" s="273">
        <v>1670</v>
      </c>
      <c r="E588" s="273">
        <v>889</v>
      </c>
      <c r="F588" s="273">
        <v>407</v>
      </c>
      <c r="G588" s="273">
        <v>482</v>
      </c>
      <c r="H588" s="273">
        <v>865</v>
      </c>
      <c r="I588" s="47">
        <f t="shared" si="54"/>
        <v>53.2335329341317</v>
      </c>
      <c r="J588" s="70">
        <f t="shared" si="55"/>
        <v>102.774566473988</v>
      </c>
      <c r="K588" s="242">
        <f t="shared" si="50"/>
        <v>3448</v>
      </c>
      <c r="L588" s="279">
        <f t="shared" si="52"/>
        <v>4313</v>
      </c>
      <c r="M588" s="278">
        <f t="shared" si="53"/>
        <v>3424</v>
      </c>
    </row>
    <row r="589" s="218" customFormat="1" ht="18" customHeight="1" spans="1:13">
      <c r="A589" s="269">
        <f t="shared" si="51"/>
        <v>7</v>
      </c>
      <c r="B589" s="270">
        <v>2080201</v>
      </c>
      <c r="C589" s="271" t="s">
        <v>227</v>
      </c>
      <c r="D589" s="273">
        <v>819</v>
      </c>
      <c r="E589" s="273">
        <v>486</v>
      </c>
      <c r="F589" s="273">
        <v>280</v>
      </c>
      <c r="G589" s="273">
        <v>206</v>
      </c>
      <c r="H589" s="273">
        <v>470</v>
      </c>
      <c r="I589" s="47">
        <f t="shared" si="54"/>
        <v>59.3406593406593</v>
      </c>
      <c r="J589" s="70">
        <f t="shared" si="55"/>
        <v>103.404255319149</v>
      </c>
      <c r="K589" s="242">
        <f t="shared" ref="K589:K653" si="56">D589+E589+F589+G589</f>
        <v>1791</v>
      </c>
      <c r="L589" s="279">
        <f t="shared" si="52"/>
        <v>2261</v>
      </c>
      <c r="M589" s="278">
        <f t="shared" si="53"/>
        <v>1775</v>
      </c>
    </row>
    <row r="590" s="218" customFormat="1" ht="15.75" spans="1:13">
      <c r="A590" s="269">
        <f t="shared" ref="A590:A654" si="57">LEN(B590)</f>
        <v>7</v>
      </c>
      <c r="B590" s="270">
        <v>2080202</v>
      </c>
      <c r="C590" s="271" t="s">
        <v>252</v>
      </c>
      <c r="D590" s="273">
        <v>0</v>
      </c>
      <c r="E590" s="273">
        <v>0</v>
      </c>
      <c r="F590" s="273">
        <v>0</v>
      </c>
      <c r="G590" s="273">
        <v>0</v>
      </c>
      <c r="H590" s="273">
        <v>0</v>
      </c>
      <c r="I590" s="47">
        <f t="shared" si="54"/>
        <v>0</v>
      </c>
      <c r="J590" s="70">
        <f t="shared" si="55"/>
        <v>0</v>
      </c>
      <c r="K590" s="242">
        <f t="shared" si="56"/>
        <v>0</v>
      </c>
      <c r="L590" s="279">
        <f t="shared" ref="L590:L654" si="58">D590+E590+F590+G590+H590</f>
        <v>0</v>
      </c>
      <c r="M590" s="278">
        <f t="shared" ref="M590:M654" si="59">D590+E590+H590</f>
        <v>0</v>
      </c>
    </row>
    <row r="591" s="218" customFormat="1" ht="18" customHeight="1" spans="1:13">
      <c r="A591" s="269">
        <f t="shared" si="57"/>
        <v>7</v>
      </c>
      <c r="B591" s="270">
        <v>2080203</v>
      </c>
      <c r="C591" s="271" t="s">
        <v>244</v>
      </c>
      <c r="D591" s="273">
        <v>132</v>
      </c>
      <c r="E591" s="273">
        <v>86</v>
      </c>
      <c r="F591" s="273">
        <v>86</v>
      </c>
      <c r="G591" s="273">
        <v>0</v>
      </c>
      <c r="H591" s="273">
        <v>101</v>
      </c>
      <c r="I591" s="47">
        <f t="shared" si="54"/>
        <v>65.1515151515152</v>
      </c>
      <c r="J591" s="70">
        <f t="shared" si="55"/>
        <v>85.1485148514851</v>
      </c>
      <c r="K591" s="242">
        <f t="shared" si="56"/>
        <v>304</v>
      </c>
      <c r="L591" s="279">
        <f t="shared" si="58"/>
        <v>405</v>
      </c>
      <c r="M591" s="278">
        <f t="shared" si="59"/>
        <v>319</v>
      </c>
    </row>
    <row r="592" s="218" customFormat="1" ht="15.75" spans="1:13">
      <c r="A592" s="269">
        <f t="shared" si="57"/>
        <v>7</v>
      </c>
      <c r="B592" s="270">
        <v>2080206</v>
      </c>
      <c r="C592" s="271" t="s">
        <v>634</v>
      </c>
      <c r="D592" s="273">
        <v>0</v>
      </c>
      <c r="E592" s="273">
        <v>0</v>
      </c>
      <c r="F592" s="273">
        <v>0</v>
      </c>
      <c r="G592" s="273">
        <v>0</v>
      </c>
      <c r="H592" s="273">
        <v>0</v>
      </c>
      <c r="I592" s="47">
        <f t="shared" si="54"/>
        <v>0</v>
      </c>
      <c r="J592" s="70">
        <f t="shared" si="55"/>
        <v>0</v>
      </c>
      <c r="K592" s="242">
        <f t="shared" si="56"/>
        <v>0</v>
      </c>
      <c r="L592" s="279">
        <f t="shared" si="58"/>
        <v>0</v>
      </c>
      <c r="M592" s="278">
        <f t="shared" si="59"/>
        <v>0</v>
      </c>
    </row>
    <row r="593" s="218" customFormat="1" ht="18" customHeight="1" spans="1:13">
      <c r="A593" s="269">
        <f t="shared" si="57"/>
        <v>7</v>
      </c>
      <c r="B593" s="270">
        <v>2080207</v>
      </c>
      <c r="C593" s="271" t="s">
        <v>635</v>
      </c>
      <c r="D593" s="273">
        <v>20</v>
      </c>
      <c r="E593" s="273">
        <v>15</v>
      </c>
      <c r="F593" s="273">
        <v>15</v>
      </c>
      <c r="G593" s="273">
        <v>0</v>
      </c>
      <c r="H593" s="273">
        <v>0</v>
      </c>
      <c r="I593" s="47">
        <f t="shared" si="54"/>
        <v>75</v>
      </c>
      <c r="J593" s="70">
        <f t="shared" si="55"/>
        <v>0</v>
      </c>
      <c r="K593" s="242">
        <f t="shared" si="56"/>
        <v>50</v>
      </c>
      <c r="L593" s="279">
        <f t="shared" si="58"/>
        <v>50</v>
      </c>
      <c r="M593" s="278">
        <f t="shared" si="59"/>
        <v>35</v>
      </c>
    </row>
    <row r="594" s="218" customFormat="1" ht="18" customHeight="1" spans="1:13">
      <c r="A594" s="269">
        <f t="shared" si="57"/>
        <v>7</v>
      </c>
      <c r="B594" s="270">
        <v>2080208</v>
      </c>
      <c r="C594" s="271" t="s">
        <v>636</v>
      </c>
      <c r="D594" s="273">
        <v>200</v>
      </c>
      <c r="E594" s="273">
        <v>79</v>
      </c>
      <c r="F594" s="273">
        <v>11</v>
      </c>
      <c r="G594" s="273">
        <v>68</v>
      </c>
      <c r="H594" s="273">
        <v>97</v>
      </c>
      <c r="I594" s="47">
        <f t="shared" si="54"/>
        <v>39.5</v>
      </c>
      <c r="J594" s="70">
        <f t="shared" si="55"/>
        <v>81.4432989690722</v>
      </c>
      <c r="K594" s="242">
        <f t="shared" si="56"/>
        <v>358</v>
      </c>
      <c r="L594" s="279">
        <f t="shared" si="58"/>
        <v>455</v>
      </c>
      <c r="M594" s="278">
        <f t="shared" si="59"/>
        <v>376</v>
      </c>
    </row>
    <row r="595" s="218" customFormat="1" ht="18" customHeight="1" spans="1:13">
      <c r="A595" s="269">
        <f t="shared" si="57"/>
        <v>7</v>
      </c>
      <c r="B595" s="270">
        <v>2080299</v>
      </c>
      <c r="C595" s="271" t="s">
        <v>637</v>
      </c>
      <c r="D595" s="273">
        <v>499</v>
      </c>
      <c r="E595" s="273">
        <v>223</v>
      </c>
      <c r="F595" s="273">
        <v>15</v>
      </c>
      <c r="G595" s="273">
        <v>208</v>
      </c>
      <c r="H595" s="273">
        <v>197</v>
      </c>
      <c r="I595" s="47">
        <f t="shared" si="54"/>
        <v>44.689378757515</v>
      </c>
      <c r="J595" s="70">
        <f t="shared" si="55"/>
        <v>113.197969543147</v>
      </c>
      <c r="K595" s="242">
        <f t="shared" si="56"/>
        <v>945</v>
      </c>
      <c r="L595" s="279">
        <f t="shared" si="58"/>
        <v>1142</v>
      </c>
      <c r="M595" s="278">
        <f t="shared" si="59"/>
        <v>919</v>
      </c>
    </row>
    <row r="596" s="218" customFormat="1" ht="15.75" spans="1:13">
      <c r="A596" s="269">
        <f t="shared" si="57"/>
        <v>5</v>
      </c>
      <c r="B596" s="270">
        <v>20804</v>
      </c>
      <c r="C596" s="271" t="s">
        <v>638</v>
      </c>
      <c r="D596" s="273">
        <v>0</v>
      </c>
      <c r="E596" s="273">
        <v>0</v>
      </c>
      <c r="F596" s="273">
        <v>0</v>
      </c>
      <c r="G596" s="273">
        <v>0</v>
      </c>
      <c r="H596" s="273">
        <v>0</v>
      </c>
      <c r="I596" s="47">
        <f t="shared" si="54"/>
        <v>0</v>
      </c>
      <c r="J596" s="70">
        <f t="shared" si="55"/>
        <v>0</v>
      </c>
      <c r="K596" s="242">
        <f t="shared" si="56"/>
        <v>0</v>
      </c>
      <c r="L596" s="279">
        <f t="shared" si="58"/>
        <v>0</v>
      </c>
      <c r="M596" s="278">
        <f t="shared" si="59"/>
        <v>0</v>
      </c>
    </row>
    <row r="597" s="218" customFormat="1" ht="15.75" spans="1:13">
      <c r="A597" s="269">
        <f t="shared" si="57"/>
        <v>7</v>
      </c>
      <c r="B597" s="270">
        <v>2080402</v>
      </c>
      <c r="C597" s="271" t="s">
        <v>639</v>
      </c>
      <c r="D597" s="273">
        <v>0</v>
      </c>
      <c r="E597" s="273">
        <v>0</v>
      </c>
      <c r="F597" s="273">
        <v>0</v>
      </c>
      <c r="G597" s="273">
        <v>0</v>
      </c>
      <c r="H597" s="273">
        <v>0</v>
      </c>
      <c r="I597" s="47">
        <f t="shared" si="54"/>
        <v>0</v>
      </c>
      <c r="J597" s="70">
        <f t="shared" si="55"/>
        <v>0</v>
      </c>
      <c r="K597" s="242">
        <f t="shared" si="56"/>
        <v>0</v>
      </c>
      <c r="L597" s="279">
        <f t="shared" si="58"/>
        <v>0</v>
      </c>
      <c r="M597" s="278">
        <f t="shared" si="59"/>
        <v>0</v>
      </c>
    </row>
    <row r="598" s="218" customFormat="1" ht="18" customHeight="1" spans="1:13">
      <c r="A598" s="269">
        <f t="shared" si="57"/>
        <v>5</v>
      </c>
      <c r="B598" s="270">
        <v>20805</v>
      </c>
      <c r="C598" s="271" t="s">
        <v>640</v>
      </c>
      <c r="D598" s="273">
        <v>52232</v>
      </c>
      <c r="E598" s="273">
        <v>35612</v>
      </c>
      <c r="F598" s="273">
        <v>30104</v>
      </c>
      <c r="G598" s="273">
        <v>5508</v>
      </c>
      <c r="H598" s="273">
        <v>35652</v>
      </c>
      <c r="I598" s="47">
        <f t="shared" si="54"/>
        <v>68.1804257926176</v>
      </c>
      <c r="J598" s="70">
        <f t="shared" si="55"/>
        <v>99.8878043307528</v>
      </c>
      <c r="K598" s="242">
        <f t="shared" si="56"/>
        <v>123456</v>
      </c>
      <c r="L598" s="279">
        <f t="shared" si="58"/>
        <v>159108</v>
      </c>
      <c r="M598" s="278">
        <f t="shared" si="59"/>
        <v>123496</v>
      </c>
    </row>
    <row r="599" s="218" customFormat="1" ht="18" customHeight="1" spans="1:13">
      <c r="A599" s="269">
        <f t="shared" si="57"/>
        <v>7</v>
      </c>
      <c r="B599" s="270">
        <v>2080501</v>
      </c>
      <c r="C599" s="271" t="s">
        <v>641</v>
      </c>
      <c r="D599" s="273">
        <v>23</v>
      </c>
      <c r="E599" s="273">
        <v>48</v>
      </c>
      <c r="F599" s="273">
        <v>48</v>
      </c>
      <c r="G599" s="273">
        <v>0</v>
      </c>
      <c r="H599" s="273">
        <v>146</v>
      </c>
      <c r="I599" s="47">
        <f t="shared" si="54"/>
        <v>208.695652173913</v>
      </c>
      <c r="J599" s="70">
        <f t="shared" si="55"/>
        <v>32.8767123287671</v>
      </c>
      <c r="K599" s="242">
        <f t="shared" si="56"/>
        <v>119</v>
      </c>
      <c r="L599" s="279">
        <f t="shared" si="58"/>
        <v>265</v>
      </c>
      <c r="M599" s="278">
        <f t="shared" si="59"/>
        <v>217</v>
      </c>
    </row>
    <row r="600" s="218" customFormat="1" ht="18" customHeight="1" spans="1:13">
      <c r="A600" s="269">
        <f t="shared" si="57"/>
        <v>7</v>
      </c>
      <c r="B600" s="270">
        <v>2080502</v>
      </c>
      <c r="C600" s="271" t="s">
        <v>642</v>
      </c>
      <c r="D600" s="273">
        <v>26</v>
      </c>
      <c r="E600" s="273">
        <v>21</v>
      </c>
      <c r="F600" s="273">
        <v>21</v>
      </c>
      <c r="G600" s="273">
        <v>0</v>
      </c>
      <c r="H600" s="273">
        <v>38</v>
      </c>
      <c r="I600" s="47">
        <f t="shared" si="54"/>
        <v>80.7692307692308</v>
      </c>
      <c r="J600" s="70">
        <f t="shared" si="55"/>
        <v>55.2631578947368</v>
      </c>
      <c r="K600" s="242">
        <f t="shared" si="56"/>
        <v>68</v>
      </c>
      <c r="L600" s="279">
        <f t="shared" si="58"/>
        <v>106</v>
      </c>
      <c r="M600" s="278">
        <f t="shared" si="59"/>
        <v>85</v>
      </c>
    </row>
    <row r="601" s="218" customFormat="1" ht="15.75" spans="1:13">
      <c r="A601" s="269">
        <f t="shared" si="57"/>
        <v>7</v>
      </c>
      <c r="B601" s="270">
        <v>2080503</v>
      </c>
      <c r="C601" s="271" t="s">
        <v>643</v>
      </c>
      <c r="D601" s="273">
        <v>0</v>
      </c>
      <c r="E601" s="273">
        <v>0</v>
      </c>
      <c r="F601" s="273">
        <v>0</v>
      </c>
      <c r="G601" s="273">
        <v>0</v>
      </c>
      <c r="H601" s="273">
        <v>0</v>
      </c>
      <c r="I601" s="47">
        <f t="shared" si="54"/>
        <v>0</v>
      </c>
      <c r="J601" s="70">
        <f t="shared" si="55"/>
        <v>0</v>
      </c>
      <c r="K601" s="242">
        <f t="shared" si="56"/>
        <v>0</v>
      </c>
      <c r="L601" s="279">
        <f t="shared" si="58"/>
        <v>0</v>
      </c>
      <c r="M601" s="278">
        <f t="shared" si="59"/>
        <v>0</v>
      </c>
    </row>
    <row r="602" s="218" customFormat="1" ht="15.75" spans="1:13">
      <c r="A602" s="269">
        <f t="shared" si="57"/>
        <v>7</v>
      </c>
      <c r="B602" s="270">
        <v>2080504</v>
      </c>
      <c r="C602" s="271" t="s">
        <v>644</v>
      </c>
      <c r="D602" s="273">
        <v>0</v>
      </c>
      <c r="E602" s="273">
        <v>0</v>
      </c>
      <c r="F602" s="273">
        <v>0</v>
      </c>
      <c r="G602" s="273">
        <v>0</v>
      </c>
      <c r="H602" s="273">
        <v>0</v>
      </c>
      <c r="I602" s="47">
        <f t="shared" si="54"/>
        <v>0</v>
      </c>
      <c r="J602" s="70">
        <f t="shared" si="55"/>
        <v>0</v>
      </c>
      <c r="K602" s="242">
        <f t="shared" si="56"/>
        <v>0</v>
      </c>
      <c r="L602" s="279">
        <f t="shared" si="58"/>
        <v>0</v>
      </c>
      <c r="M602" s="278">
        <f t="shared" si="59"/>
        <v>0</v>
      </c>
    </row>
    <row r="603" s="218" customFormat="1" ht="18" customHeight="1" spans="1:13">
      <c r="A603" s="269">
        <f t="shared" si="57"/>
        <v>7</v>
      </c>
      <c r="B603" s="270">
        <v>2080505</v>
      </c>
      <c r="C603" s="271" t="s">
        <v>645</v>
      </c>
      <c r="D603" s="273">
        <v>20379</v>
      </c>
      <c r="E603" s="273">
        <v>20465</v>
      </c>
      <c r="F603" s="273">
        <v>17444</v>
      </c>
      <c r="G603" s="273">
        <v>3021</v>
      </c>
      <c r="H603" s="273">
        <v>19730</v>
      </c>
      <c r="I603" s="47">
        <f t="shared" si="54"/>
        <v>100.422003042348</v>
      </c>
      <c r="J603" s="70">
        <f t="shared" si="55"/>
        <v>103.725291434364</v>
      </c>
      <c r="K603" s="242">
        <f t="shared" si="56"/>
        <v>61309</v>
      </c>
      <c r="L603" s="279">
        <f t="shared" si="58"/>
        <v>81039</v>
      </c>
      <c r="M603" s="278">
        <f t="shared" si="59"/>
        <v>60574</v>
      </c>
    </row>
    <row r="604" s="218" customFormat="1" ht="18" customHeight="1" spans="1:13">
      <c r="A604" s="269">
        <f t="shared" si="57"/>
        <v>7</v>
      </c>
      <c r="B604" s="270">
        <v>2080506</v>
      </c>
      <c r="C604" s="271" t="s">
        <v>646</v>
      </c>
      <c r="D604" s="273">
        <v>14390</v>
      </c>
      <c r="E604" s="273">
        <v>14817</v>
      </c>
      <c r="F604" s="273">
        <v>12523</v>
      </c>
      <c r="G604" s="273">
        <v>2294</v>
      </c>
      <c r="H604" s="273">
        <v>10028</v>
      </c>
      <c r="I604" s="47">
        <f t="shared" si="54"/>
        <v>102.967338429465</v>
      </c>
      <c r="J604" s="70">
        <f t="shared" si="55"/>
        <v>147.756282409254</v>
      </c>
      <c r="K604" s="242">
        <f t="shared" si="56"/>
        <v>44024</v>
      </c>
      <c r="L604" s="279">
        <f t="shared" si="58"/>
        <v>54052</v>
      </c>
      <c r="M604" s="278">
        <f t="shared" si="59"/>
        <v>39235</v>
      </c>
    </row>
    <row r="605" s="218" customFormat="1" ht="15.75" spans="1:13">
      <c r="A605" s="269">
        <f t="shared" si="57"/>
        <v>7</v>
      </c>
      <c r="B605" s="270">
        <v>2080507</v>
      </c>
      <c r="C605" s="271" t="s">
        <v>647</v>
      </c>
      <c r="D605" s="273">
        <v>0</v>
      </c>
      <c r="E605" s="273">
        <v>0</v>
      </c>
      <c r="F605" s="273">
        <v>0</v>
      </c>
      <c r="G605" s="273">
        <v>0</v>
      </c>
      <c r="H605" s="273">
        <v>0</v>
      </c>
      <c r="I605" s="47">
        <f t="shared" si="54"/>
        <v>0</v>
      </c>
      <c r="J605" s="70">
        <f t="shared" si="55"/>
        <v>0</v>
      </c>
      <c r="K605" s="242">
        <f t="shared" si="56"/>
        <v>0</v>
      </c>
      <c r="L605" s="279">
        <f t="shared" si="58"/>
        <v>0</v>
      </c>
      <c r="M605" s="278">
        <f t="shared" si="59"/>
        <v>0</v>
      </c>
    </row>
    <row r="606" s="218" customFormat="1" ht="15.75" spans="1:13">
      <c r="A606" s="269">
        <v>7</v>
      </c>
      <c r="B606" s="270">
        <v>2080508</v>
      </c>
      <c r="C606" s="271" t="s">
        <v>648</v>
      </c>
      <c r="D606" s="273">
        <v>4000</v>
      </c>
      <c r="E606" s="273">
        <v>0</v>
      </c>
      <c r="F606" s="273">
        <v>0</v>
      </c>
      <c r="G606" s="273">
        <v>0</v>
      </c>
      <c r="H606" s="273"/>
      <c r="I606" s="47">
        <f t="shared" si="54"/>
        <v>0</v>
      </c>
      <c r="J606" s="70">
        <f t="shared" si="55"/>
        <v>0</v>
      </c>
      <c r="K606" s="242"/>
      <c r="L606" s="279"/>
      <c r="M606" s="278"/>
    </row>
    <row r="607" s="218" customFormat="1" ht="18" customHeight="1" spans="1:13">
      <c r="A607" s="269">
        <f t="shared" si="57"/>
        <v>7</v>
      </c>
      <c r="B607" s="270">
        <v>2080599</v>
      </c>
      <c r="C607" s="271" t="s">
        <v>649</v>
      </c>
      <c r="D607" s="273">
        <v>13414</v>
      </c>
      <c r="E607" s="273">
        <v>261</v>
      </c>
      <c r="F607" s="273">
        <v>68</v>
      </c>
      <c r="G607" s="273">
        <v>193</v>
      </c>
      <c r="H607" s="273">
        <v>5710</v>
      </c>
      <c r="I607" s="47">
        <f t="shared" si="54"/>
        <v>1.94572834352169</v>
      </c>
      <c r="J607" s="70">
        <f t="shared" si="55"/>
        <v>4.57092819614711</v>
      </c>
      <c r="K607" s="242">
        <f t="shared" si="56"/>
        <v>13936</v>
      </c>
      <c r="L607" s="279">
        <f t="shared" si="58"/>
        <v>19646</v>
      </c>
      <c r="M607" s="278">
        <f t="shared" si="59"/>
        <v>19385</v>
      </c>
    </row>
    <row r="608" s="218" customFormat="1" ht="15.75" spans="1:13">
      <c r="A608" s="269">
        <f t="shared" si="57"/>
        <v>5</v>
      </c>
      <c r="B608" s="270">
        <v>20806</v>
      </c>
      <c r="C608" s="271" t="s">
        <v>650</v>
      </c>
      <c r="D608" s="273">
        <v>0</v>
      </c>
      <c r="E608" s="273">
        <v>0</v>
      </c>
      <c r="F608" s="273">
        <v>0</v>
      </c>
      <c r="G608" s="273">
        <v>0</v>
      </c>
      <c r="H608" s="273">
        <v>0</v>
      </c>
      <c r="I608" s="47">
        <f t="shared" si="54"/>
        <v>0</v>
      </c>
      <c r="J608" s="70">
        <f t="shared" si="55"/>
        <v>0</v>
      </c>
      <c r="K608" s="242">
        <f t="shared" si="56"/>
        <v>0</v>
      </c>
      <c r="L608" s="279">
        <f t="shared" si="58"/>
        <v>0</v>
      </c>
      <c r="M608" s="278">
        <f t="shared" si="59"/>
        <v>0</v>
      </c>
    </row>
    <row r="609" s="218" customFormat="1" ht="15.75" spans="1:13">
      <c r="A609" s="269">
        <f t="shared" si="57"/>
        <v>7</v>
      </c>
      <c r="B609" s="270">
        <v>2080601</v>
      </c>
      <c r="C609" s="271" t="s">
        <v>651</v>
      </c>
      <c r="D609" s="273">
        <v>0</v>
      </c>
      <c r="E609" s="273">
        <v>0</v>
      </c>
      <c r="F609" s="273">
        <v>0</v>
      </c>
      <c r="G609" s="273">
        <v>0</v>
      </c>
      <c r="H609" s="273">
        <v>0</v>
      </c>
      <c r="I609" s="47">
        <f t="shared" si="54"/>
        <v>0</v>
      </c>
      <c r="J609" s="70">
        <f t="shared" si="55"/>
        <v>0</v>
      </c>
      <c r="K609" s="242">
        <f t="shared" si="56"/>
        <v>0</v>
      </c>
      <c r="L609" s="279">
        <f t="shared" si="58"/>
        <v>0</v>
      </c>
      <c r="M609" s="278">
        <f t="shared" si="59"/>
        <v>0</v>
      </c>
    </row>
    <row r="610" s="218" customFormat="1" ht="15.75" spans="1:13">
      <c r="A610" s="269">
        <f t="shared" si="57"/>
        <v>7</v>
      </c>
      <c r="B610" s="270">
        <v>2080602</v>
      </c>
      <c r="C610" s="271" t="s">
        <v>652</v>
      </c>
      <c r="D610" s="273">
        <v>0</v>
      </c>
      <c r="E610" s="273">
        <v>0</v>
      </c>
      <c r="F610" s="273">
        <v>0</v>
      </c>
      <c r="G610" s="273">
        <v>0</v>
      </c>
      <c r="H610" s="273">
        <v>0</v>
      </c>
      <c r="I610" s="47">
        <f t="shared" si="54"/>
        <v>0</v>
      </c>
      <c r="J610" s="70">
        <f t="shared" si="55"/>
        <v>0</v>
      </c>
      <c r="K610" s="242">
        <f t="shared" si="56"/>
        <v>0</v>
      </c>
      <c r="L610" s="279">
        <f t="shared" si="58"/>
        <v>0</v>
      </c>
      <c r="M610" s="278">
        <f t="shared" si="59"/>
        <v>0</v>
      </c>
    </row>
    <row r="611" s="218" customFormat="1" ht="15.75" spans="1:13">
      <c r="A611" s="269">
        <f t="shared" si="57"/>
        <v>7</v>
      </c>
      <c r="B611" s="270">
        <v>2080699</v>
      </c>
      <c r="C611" s="271" t="s">
        <v>653</v>
      </c>
      <c r="D611" s="273">
        <v>0</v>
      </c>
      <c r="E611" s="273">
        <v>0</v>
      </c>
      <c r="F611" s="273">
        <v>0</v>
      </c>
      <c r="G611" s="273">
        <v>0</v>
      </c>
      <c r="H611" s="273">
        <v>0</v>
      </c>
      <c r="I611" s="47">
        <f t="shared" si="54"/>
        <v>0</v>
      </c>
      <c r="J611" s="70">
        <f t="shared" si="55"/>
        <v>0</v>
      </c>
      <c r="K611" s="242">
        <f t="shared" si="56"/>
        <v>0</v>
      </c>
      <c r="L611" s="279">
        <f t="shared" si="58"/>
        <v>0</v>
      </c>
      <c r="M611" s="278">
        <f t="shared" si="59"/>
        <v>0</v>
      </c>
    </row>
    <row r="612" s="218" customFormat="1" ht="18" customHeight="1" spans="1:13">
      <c r="A612" s="269">
        <f t="shared" si="57"/>
        <v>5</v>
      </c>
      <c r="B612" s="270">
        <v>20807</v>
      </c>
      <c r="C612" s="271" t="s">
        <v>654</v>
      </c>
      <c r="D612" s="273">
        <v>4189</v>
      </c>
      <c r="E612" s="273">
        <v>2629</v>
      </c>
      <c r="F612" s="273">
        <v>1155</v>
      </c>
      <c r="G612" s="273">
        <v>1474</v>
      </c>
      <c r="H612" s="273">
        <v>4932</v>
      </c>
      <c r="I612" s="47">
        <f t="shared" si="54"/>
        <v>62.7596084984483</v>
      </c>
      <c r="J612" s="70">
        <f t="shared" si="55"/>
        <v>53.3049472830495</v>
      </c>
      <c r="K612" s="242">
        <f t="shared" si="56"/>
        <v>9447</v>
      </c>
      <c r="L612" s="279">
        <f t="shared" si="58"/>
        <v>14379</v>
      </c>
      <c r="M612" s="278">
        <f t="shared" si="59"/>
        <v>11750</v>
      </c>
    </row>
    <row r="613" s="218" customFormat="1" ht="15.75" spans="1:13">
      <c r="A613" s="269">
        <f t="shared" si="57"/>
        <v>7</v>
      </c>
      <c r="B613" s="270">
        <v>2080701</v>
      </c>
      <c r="C613" s="271" t="s">
        <v>655</v>
      </c>
      <c r="D613" s="273">
        <v>300</v>
      </c>
      <c r="E613" s="273">
        <v>21</v>
      </c>
      <c r="F613" s="273">
        <v>0</v>
      </c>
      <c r="G613" s="273">
        <v>21</v>
      </c>
      <c r="H613" s="273">
        <v>3404</v>
      </c>
      <c r="I613" s="47">
        <f t="shared" si="54"/>
        <v>7</v>
      </c>
      <c r="J613" s="70">
        <f t="shared" si="55"/>
        <v>0.616921269095182</v>
      </c>
      <c r="K613" s="242">
        <f t="shared" si="56"/>
        <v>342</v>
      </c>
      <c r="L613" s="279">
        <f t="shared" si="58"/>
        <v>3746</v>
      </c>
      <c r="M613" s="278">
        <f t="shared" si="59"/>
        <v>3725</v>
      </c>
    </row>
    <row r="614" s="218" customFormat="1" ht="18" customHeight="1" spans="1:13">
      <c r="A614" s="269">
        <f t="shared" si="57"/>
        <v>7</v>
      </c>
      <c r="B614" s="270">
        <v>2080702</v>
      </c>
      <c r="C614" s="271" t="s">
        <v>656</v>
      </c>
      <c r="D614" s="273">
        <v>0</v>
      </c>
      <c r="E614" s="273">
        <v>0</v>
      </c>
      <c r="F614" s="273">
        <v>0</v>
      </c>
      <c r="G614" s="273">
        <v>0</v>
      </c>
      <c r="H614" s="273">
        <v>0</v>
      </c>
      <c r="I614" s="47">
        <f t="shared" si="54"/>
        <v>0</v>
      </c>
      <c r="J614" s="70">
        <f t="shared" si="55"/>
        <v>0</v>
      </c>
      <c r="K614" s="242">
        <f t="shared" si="56"/>
        <v>0</v>
      </c>
      <c r="L614" s="279">
        <f t="shared" si="58"/>
        <v>0</v>
      </c>
      <c r="M614" s="278">
        <f t="shared" si="59"/>
        <v>0</v>
      </c>
    </row>
    <row r="615" s="218" customFormat="1" ht="18" customHeight="1" spans="1:13">
      <c r="A615" s="269">
        <f t="shared" si="57"/>
        <v>7</v>
      </c>
      <c r="B615" s="270">
        <v>2080704</v>
      </c>
      <c r="C615" s="271" t="s">
        <v>657</v>
      </c>
      <c r="D615" s="273">
        <v>850</v>
      </c>
      <c r="E615" s="273">
        <v>0</v>
      </c>
      <c r="F615" s="273">
        <v>0</v>
      </c>
      <c r="G615" s="273">
        <v>0</v>
      </c>
      <c r="H615" s="273">
        <v>400</v>
      </c>
      <c r="I615" s="47">
        <f t="shared" si="54"/>
        <v>0</v>
      </c>
      <c r="J615" s="70">
        <f t="shared" si="55"/>
        <v>0</v>
      </c>
      <c r="K615" s="242">
        <f t="shared" si="56"/>
        <v>850</v>
      </c>
      <c r="L615" s="279">
        <f t="shared" si="58"/>
        <v>1250</v>
      </c>
      <c r="M615" s="278">
        <f t="shared" si="59"/>
        <v>1250</v>
      </c>
    </row>
    <row r="616" s="218" customFormat="1" ht="18" customHeight="1" spans="1:13">
      <c r="A616" s="269">
        <f t="shared" si="57"/>
        <v>7</v>
      </c>
      <c r="B616" s="270">
        <v>2080705</v>
      </c>
      <c r="C616" s="271" t="s">
        <v>658</v>
      </c>
      <c r="D616" s="273">
        <v>2200</v>
      </c>
      <c r="E616" s="273">
        <v>1873</v>
      </c>
      <c r="F616" s="273">
        <v>903</v>
      </c>
      <c r="G616" s="273">
        <v>970</v>
      </c>
      <c r="H616" s="273">
        <v>1124</v>
      </c>
      <c r="I616" s="47">
        <f t="shared" si="54"/>
        <v>85.1363636363636</v>
      </c>
      <c r="J616" s="70">
        <f t="shared" si="55"/>
        <v>166.637010676157</v>
      </c>
      <c r="K616" s="242">
        <f t="shared" si="56"/>
        <v>5946</v>
      </c>
      <c r="L616" s="279">
        <f t="shared" si="58"/>
        <v>7070</v>
      </c>
      <c r="M616" s="278">
        <f t="shared" si="59"/>
        <v>5197</v>
      </c>
    </row>
    <row r="617" s="218" customFormat="1" ht="18" customHeight="1" spans="1:13">
      <c r="A617" s="269">
        <f t="shared" si="57"/>
        <v>7</v>
      </c>
      <c r="B617" s="270">
        <v>2080709</v>
      </c>
      <c r="C617" s="271" t="s">
        <v>659</v>
      </c>
      <c r="D617" s="273">
        <v>180</v>
      </c>
      <c r="E617" s="273">
        <v>2</v>
      </c>
      <c r="F617" s="273">
        <v>2</v>
      </c>
      <c r="G617" s="273">
        <v>0</v>
      </c>
      <c r="H617" s="273">
        <v>0</v>
      </c>
      <c r="I617" s="47">
        <f t="shared" si="54"/>
        <v>1.11111111111111</v>
      </c>
      <c r="J617" s="70">
        <f t="shared" si="55"/>
        <v>0</v>
      </c>
      <c r="K617" s="242">
        <f t="shared" si="56"/>
        <v>184</v>
      </c>
      <c r="L617" s="279">
        <f t="shared" si="58"/>
        <v>184</v>
      </c>
      <c r="M617" s="278">
        <f t="shared" si="59"/>
        <v>182</v>
      </c>
    </row>
    <row r="618" s="218" customFormat="1" ht="15.75" spans="1:13">
      <c r="A618" s="269">
        <f t="shared" si="57"/>
        <v>7</v>
      </c>
      <c r="B618" s="270">
        <v>2080711</v>
      </c>
      <c r="C618" s="271" t="s">
        <v>660</v>
      </c>
      <c r="D618" s="273">
        <v>59</v>
      </c>
      <c r="E618" s="273">
        <v>0</v>
      </c>
      <c r="F618" s="273">
        <v>0</v>
      </c>
      <c r="G618" s="273">
        <v>0</v>
      </c>
      <c r="H618" s="273">
        <v>0</v>
      </c>
      <c r="I618" s="47">
        <f t="shared" si="54"/>
        <v>0</v>
      </c>
      <c r="J618" s="70">
        <f t="shared" si="55"/>
        <v>0</v>
      </c>
      <c r="K618" s="242">
        <f t="shared" si="56"/>
        <v>59</v>
      </c>
      <c r="L618" s="279">
        <f t="shared" si="58"/>
        <v>59</v>
      </c>
      <c r="M618" s="278">
        <f t="shared" si="59"/>
        <v>59</v>
      </c>
    </row>
    <row r="619" s="218" customFormat="1" ht="15.75" spans="1:13">
      <c r="A619" s="269">
        <f t="shared" si="57"/>
        <v>7</v>
      </c>
      <c r="B619" s="270">
        <v>2080712</v>
      </c>
      <c r="C619" s="271" t="s">
        <v>661</v>
      </c>
      <c r="D619" s="273">
        <v>0</v>
      </c>
      <c r="E619" s="273">
        <v>0</v>
      </c>
      <c r="F619" s="273">
        <v>0</v>
      </c>
      <c r="G619" s="273">
        <v>0</v>
      </c>
      <c r="H619" s="273">
        <v>0</v>
      </c>
      <c r="I619" s="47">
        <f t="shared" si="54"/>
        <v>0</v>
      </c>
      <c r="J619" s="70">
        <f t="shared" si="55"/>
        <v>0</v>
      </c>
      <c r="K619" s="242">
        <f t="shared" si="56"/>
        <v>0</v>
      </c>
      <c r="L619" s="279">
        <f t="shared" si="58"/>
        <v>0</v>
      </c>
      <c r="M619" s="278">
        <f t="shared" si="59"/>
        <v>0</v>
      </c>
    </row>
    <row r="620" s="218" customFormat="1" ht="15.75" spans="1:13">
      <c r="A620" s="269">
        <f t="shared" si="57"/>
        <v>7</v>
      </c>
      <c r="B620" s="270">
        <v>2080713</v>
      </c>
      <c r="C620" s="271" t="s">
        <v>662</v>
      </c>
      <c r="D620" s="273">
        <v>0</v>
      </c>
      <c r="E620" s="273">
        <v>0</v>
      </c>
      <c r="F620" s="273">
        <v>0</v>
      </c>
      <c r="G620" s="273">
        <v>0</v>
      </c>
      <c r="H620" s="273">
        <v>0</v>
      </c>
      <c r="I620" s="47">
        <f t="shared" si="54"/>
        <v>0</v>
      </c>
      <c r="J620" s="70">
        <f t="shared" si="55"/>
        <v>0</v>
      </c>
      <c r="K620" s="242">
        <f t="shared" si="56"/>
        <v>0</v>
      </c>
      <c r="L620" s="279">
        <f t="shared" si="58"/>
        <v>0</v>
      </c>
      <c r="M620" s="278">
        <f t="shared" si="59"/>
        <v>0</v>
      </c>
    </row>
    <row r="621" s="218" customFormat="1" ht="18" customHeight="1" spans="1:13">
      <c r="A621" s="269">
        <f t="shared" si="57"/>
        <v>7</v>
      </c>
      <c r="B621" s="270">
        <v>2080799</v>
      </c>
      <c r="C621" s="271" t="s">
        <v>663</v>
      </c>
      <c r="D621" s="273">
        <v>600</v>
      </c>
      <c r="E621" s="273">
        <v>733</v>
      </c>
      <c r="F621" s="273">
        <v>250</v>
      </c>
      <c r="G621" s="273">
        <v>483</v>
      </c>
      <c r="H621" s="273">
        <v>4</v>
      </c>
      <c r="I621" s="47">
        <f t="shared" si="54"/>
        <v>122.166666666667</v>
      </c>
      <c r="J621" s="70">
        <f t="shared" si="55"/>
        <v>18325</v>
      </c>
      <c r="K621" s="242">
        <f t="shared" si="56"/>
        <v>2066</v>
      </c>
      <c r="L621" s="279">
        <f t="shared" si="58"/>
        <v>2070</v>
      </c>
      <c r="M621" s="278">
        <f t="shared" si="59"/>
        <v>1337</v>
      </c>
    </row>
    <row r="622" s="218" customFormat="1" ht="18" customHeight="1" spans="1:13">
      <c r="A622" s="269">
        <f t="shared" si="57"/>
        <v>5</v>
      </c>
      <c r="B622" s="270">
        <v>20808</v>
      </c>
      <c r="C622" s="271" t="s">
        <v>664</v>
      </c>
      <c r="D622" s="273">
        <v>6060</v>
      </c>
      <c r="E622" s="273">
        <v>6234</v>
      </c>
      <c r="F622" s="273">
        <v>228</v>
      </c>
      <c r="G622" s="273">
        <v>6006</v>
      </c>
      <c r="H622" s="273">
        <v>6285</v>
      </c>
      <c r="I622" s="47">
        <f t="shared" si="54"/>
        <v>102.871287128713</v>
      </c>
      <c r="J622" s="70">
        <f t="shared" si="55"/>
        <v>99.1885441527446</v>
      </c>
      <c r="K622" s="242">
        <f t="shared" si="56"/>
        <v>18528</v>
      </c>
      <c r="L622" s="279">
        <f t="shared" si="58"/>
        <v>24813</v>
      </c>
      <c r="M622" s="278">
        <f t="shared" si="59"/>
        <v>18579</v>
      </c>
    </row>
    <row r="623" s="218" customFormat="1" ht="18" customHeight="1" spans="1:13">
      <c r="A623" s="269">
        <f t="shared" si="57"/>
        <v>7</v>
      </c>
      <c r="B623" s="270">
        <v>2080801</v>
      </c>
      <c r="C623" s="271" t="s">
        <v>665</v>
      </c>
      <c r="D623" s="273">
        <v>78</v>
      </c>
      <c r="E623" s="273">
        <v>10</v>
      </c>
      <c r="F623" s="273">
        <v>10</v>
      </c>
      <c r="G623" s="273">
        <v>0</v>
      </c>
      <c r="H623" s="273">
        <v>667</v>
      </c>
      <c r="I623" s="47">
        <f t="shared" si="54"/>
        <v>12.8205128205128</v>
      </c>
      <c r="J623" s="70">
        <f t="shared" si="55"/>
        <v>1.49925037481259</v>
      </c>
      <c r="K623" s="242">
        <f t="shared" si="56"/>
        <v>98</v>
      </c>
      <c r="L623" s="279">
        <f t="shared" si="58"/>
        <v>765</v>
      </c>
      <c r="M623" s="278">
        <f t="shared" si="59"/>
        <v>755</v>
      </c>
    </row>
    <row r="624" s="218" customFormat="1" ht="18" customHeight="1" spans="1:13">
      <c r="A624" s="269">
        <f t="shared" si="57"/>
        <v>7</v>
      </c>
      <c r="B624" s="270">
        <v>2080802</v>
      </c>
      <c r="C624" s="271" t="s">
        <v>666</v>
      </c>
      <c r="D624" s="273">
        <v>811</v>
      </c>
      <c r="E624" s="273">
        <v>703</v>
      </c>
      <c r="F624" s="273">
        <v>207</v>
      </c>
      <c r="G624" s="273">
        <v>496</v>
      </c>
      <c r="H624" s="273">
        <v>673</v>
      </c>
      <c r="I624" s="47">
        <f t="shared" si="54"/>
        <v>86.6831072749692</v>
      </c>
      <c r="J624" s="70">
        <f t="shared" si="55"/>
        <v>104.45765230312</v>
      </c>
      <c r="K624" s="242">
        <f t="shared" si="56"/>
        <v>2217</v>
      </c>
      <c r="L624" s="279">
        <f t="shared" si="58"/>
        <v>2890</v>
      </c>
      <c r="M624" s="278">
        <f t="shared" si="59"/>
        <v>2187</v>
      </c>
    </row>
    <row r="625" s="218" customFormat="1" ht="18" customHeight="1" spans="1:13">
      <c r="A625" s="269">
        <f t="shared" si="57"/>
        <v>7</v>
      </c>
      <c r="B625" s="270">
        <v>2080803</v>
      </c>
      <c r="C625" s="271" t="s">
        <v>667</v>
      </c>
      <c r="D625" s="273">
        <v>3756</v>
      </c>
      <c r="E625" s="273">
        <v>4059</v>
      </c>
      <c r="F625" s="273">
        <v>8</v>
      </c>
      <c r="G625" s="273">
        <v>4051</v>
      </c>
      <c r="H625" s="273">
        <v>3712</v>
      </c>
      <c r="I625" s="47">
        <f t="shared" si="54"/>
        <v>108.067092651757</v>
      </c>
      <c r="J625" s="70">
        <f t="shared" si="55"/>
        <v>109.348060344828</v>
      </c>
      <c r="K625" s="242">
        <f t="shared" si="56"/>
        <v>11874</v>
      </c>
      <c r="L625" s="279">
        <f t="shared" si="58"/>
        <v>15586</v>
      </c>
      <c r="M625" s="278">
        <f t="shared" si="59"/>
        <v>11527</v>
      </c>
    </row>
    <row r="626" s="218" customFormat="1" ht="18" customHeight="1" spans="1:13">
      <c r="A626" s="269">
        <f t="shared" si="57"/>
        <v>7</v>
      </c>
      <c r="B626" s="270">
        <v>2080804</v>
      </c>
      <c r="C626" s="271" t="s">
        <v>668</v>
      </c>
      <c r="D626" s="273">
        <v>0</v>
      </c>
      <c r="E626" s="273">
        <v>0</v>
      </c>
      <c r="F626" s="273">
        <v>0</v>
      </c>
      <c r="G626" s="273">
        <v>0</v>
      </c>
      <c r="H626" s="273">
        <v>0</v>
      </c>
      <c r="I626" s="47">
        <f t="shared" si="54"/>
        <v>0</v>
      </c>
      <c r="J626" s="70">
        <f t="shared" si="55"/>
        <v>0</v>
      </c>
      <c r="K626" s="242">
        <f t="shared" si="56"/>
        <v>0</v>
      </c>
      <c r="L626" s="279">
        <f t="shared" si="58"/>
        <v>0</v>
      </c>
      <c r="M626" s="278">
        <f t="shared" si="59"/>
        <v>0</v>
      </c>
    </row>
    <row r="627" s="218" customFormat="1" ht="18" customHeight="1" spans="1:13">
      <c r="A627" s="269">
        <f t="shared" si="57"/>
        <v>7</v>
      </c>
      <c r="B627" s="270">
        <v>2080805</v>
      </c>
      <c r="C627" s="271" t="s">
        <v>669</v>
      </c>
      <c r="D627" s="273">
        <v>679</v>
      </c>
      <c r="E627" s="273">
        <v>847</v>
      </c>
      <c r="F627" s="273">
        <v>0</v>
      </c>
      <c r="G627" s="273">
        <v>847</v>
      </c>
      <c r="H627" s="273">
        <v>593</v>
      </c>
      <c r="I627" s="47">
        <f t="shared" si="54"/>
        <v>124.742268041237</v>
      </c>
      <c r="J627" s="70">
        <f t="shared" si="55"/>
        <v>142.83305227656</v>
      </c>
      <c r="K627" s="242">
        <f t="shared" si="56"/>
        <v>2373</v>
      </c>
      <c r="L627" s="279">
        <f t="shared" si="58"/>
        <v>2966</v>
      </c>
      <c r="M627" s="278">
        <f t="shared" si="59"/>
        <v>2119</v>
      </c>
    </row>
    <row r="628" s="218" customFormat="1" ht="18" customHeight="1" spans="1:13">
      <c r="A628" s="269">
        <f t="shared" si="57"/>
        <v>7</v>
      </c>
      <c r="B628" s="270">
        <v>2080806</v>
      </c>
      <c r="C628" s="271" t="s">
        <v>670</v>
      </c>
      <c r="D628" s="273">
        <v>482</v>
      </c>
      <c r="E628" s="273">
        <v>422</v>
      </c>
      <c r="F628" s="273">
        <v>0</v>
      </c>
      <c r="G628" s="273">
        <v>422</v>
      </c>
      <c r="H628" s="273">
        <v>431</v>
      </c>
      <c r="I628" s="47">
        <f t="shared" si="54"/>
        <v>87.551867219917</v>
      </c>
      <c r="J628" s="70">
        <f t="shared" si="55"/>
        <v>97.9118329466357</v>
      </c>
      <c r="K628" s="242">
        <f t="shared" si="56"/>
        <v>1326</v>
      </c>
      <c r="L628" s="279">
        <f t="shared" si="58"/>
        <v>1757</v>
      </c>
      <c r="M628" s="278">
        <f t="shared" si="59"/>
        <v>1335</v>
      </c>
    </row>
    <row r="629" s="218" customFormat="1" ht="18" customHeight="1" spans="1:13">
      <c r="A629" s="269">
        <f t="shared" si="57"/>
        <v>7</v>
      </c>
      <c r="B629" s="270">
        <v>2080899</v>
      </c>
      <c r="C629" s="271" t="s">
        <v>671</v>
      </c>
      <c r="D629" s="273">
        <v>254</v>
      </c>
      <c r="E629" s="273">
        <v>193</v>
      </c>
      <c r="F629" s="273">
        <v>3</v>
      </c>
      <c r="G629" s="273">
        <v>190</v>
      </c>
      <c r="H629" s="273">
        <v>209</v>
      </c>
      <c r="I629" s="47">
        <f t="shared" si="54"/>
        <v>75.9842519685039</v>
      </c>
      <c r="J629" s="70">
        <f t="shared" si="55"/>
        <v>92.3444976076555</v>
      </c>
      <c r="K629" s="242">
        <f t="shared" si="56"/>
        <v>640</v>
      </c>
      <c r="L629" s="279">
        <f t="shared" si="58"/>
        <v>849</v>
      </c>
      <c r="M629" s="278">
        <f t="shared" si="59"/>
        <v>656</v>
      </c>
    </row>
    <row r="630" s="218" customFormat="1" ht="18" customHeight="1" spans="1:13">
      <c r="A630" s="269">
        <f t="shared" si="57"/>
        <v>5</v>
      </c>
      <c r="B630" s="270">
        <v>20809</v>
      </c>
      <c r="C630" s="271" t="s">
        <v>672</v>
      </c>
      <c r="D630" s="273">
        <v>280</v>
      </c>
      <c r="E630" s="273">
        <v>557</v>
      </c>
      <c r="F630" s="273">
        <v>537</v>
      </c>
      <c r="G630" s="273">
        <v>20</v>
      </c>
      <c r="H630" s="273">
        <v>2650</v>
      </c>
      <c r="I630" s="47">
        <f t="shared" si="54"/>
        <v>198.928571428571</v>
      </c>
      <c r="J630" s="70">
        <f t="shared" si="55"/>
        <v>21.0188679245283</v>
      </c>
      <c r="K630" s="242">
        <f t="shared" si="56"/>
        <v>1394</v>
      </c>
      <c r="L630" s="279">
        <f t="shared" si="58"/>
        <v>4044</v>
      </c>
      <c r="M630" s="278">
        <f t="shared" si="59"/>
        <v>3487</v>
      </c>
    </row>
    <row r="631" s="218" customFormat="1" ht="18" customHeight="1" spans="1:13">
      <c r="A631" s="269">
        <f t="shared" si="57"/>
        <v>7</v>
      </c>
      <c r="B631" s="270">
        <v>2080901</v>
      </c>
      <c r="C631" s="271" t="s">
        <v>673</v>
      </c>
      <c r="D631" s="273">
        <v>0</v>
      </c>
      <c r="E631" s="273">
        <v>269</v>
      </c>
      <c r="F631" s="273">
        <v>269</v>
      </c>
      <c r="G631" s="273">
        <v>0</v>
      </c>
      <c r="H631" s="273">
        <v>614</v>
      </c>
      <c r="I631" s="47">
        <f t="shared" si="54"/>
        <v>0</v>
      </c>
      <c r="J631" s="70">
        <f t="shared" si="55"/>
        <v>43.8110749185668</v>
      </c>
      <c r="K631" s="242">
        <f t="shared" si="56"/>
        <v>538</v>
      </c>
      <c r="L631" s="279">
        <f t="shared" si="58"/>
        <v>1152</v>
      </c>
      <c r="M631" s="278">
        <f t="shared" si="59"/>
        <v>883</v>
      </c>
    </row>
    <row r="632" s="218" customFormat="1" ht="18" customHeight="1" spans="1:13">
      <c r="A632" s="269">
        <f t="shared" si="57"/>
        <v>7</v>
      </c>
      <c r="B632" s="270">
        <v>2080902</v>
      </c>
      <c r="C632" s="271" t="s">
        <v>674</v>
      </c>
      <c r="D632" s="273">
        <v>199</v>
      </c>
      <c r="E632" s="273">
        <v>189</v>
      </c>
      <c r="F632" s="273">
        <v>189</v>
      </c>
      <c r="G632" s="273">
        <v>0</v>
      </c>
      <c r="H632" s="273">
        <v>208</v>
      </c>
      <c r="I632" s="47">
        <f t="shared" si="54"/>
        <v>94.9748743718593</v>
      </c>
      <c r="J632" s="70">
        <f t="shared" si="55"/>
        <v>90.8653846153846</v>
      </c>
      <c r="K632" s="242">
        <f t="shared" si="56"/>
        <v>577</v>
      </c>
      <c r="L632" s="279">
        <f t="shared" si="58"/>
        <v>785</v>
      </c>
      <c r="M632" s="278">
        <f t="shared" si="59"/>
        <v>596</v>
      </c>
    </row>
    <row r="633" s="218" customFormat="1" ht="18" customHeight="1" spans="1:13">
      <c r="A633" s="269">
        <f t="shared" si="57"/>
        <v>7</v>
      </c>
      <c r="B633" s="270">
        <v>2080903</v>
      </c>
      <c r="C633" s="271" t="s">
        <v>675</v>
      </c>
      <c r="D633" s="273">
        <v>0</v>
      </c>
      <c r="E633" s="273">
        <v>0</v>
      </c>
      <c r="F633" s="273">
        <v>0</v>
      </c>
      <c r="G633" s="273">
        <v>0</v>
      </c>
      <c r="H633" s="273">
        <v>18</v>
      </c>
      <c r="I633" s="47">
        <f t="shared" si="54"/>
        <v>0</v>
      </c>
      <c r="J633" s="70">
        <f t="shared" si="55"/>
        <v>0</v>
      </c>
      <c r="K633" s="242">
        <f t="shared" si="56"/>
        <v>0</v>
      </c>
      <c r="L633" s="279">
        <f t="shared" si="58"/>
        <v>18</v>
      </c>
      <c r="M633" s="278">
        <f t="shared" si="59"/>
        <v>18</v>
      </c>
    </row>
    <row r="634" s="218" customFormat="1" ht="18" customHeight="1" spans="1:13">
      <c r="A634" s="269">
        <f t="shared" si="57"/>
        <v>7</v>
      </c>
      <c r="B634" s="270">
        <v>2080904</v>
      </c>
      <c r="C634" s="271" t="s">
        <v>676</v>
      </c>
      <c r="D634" s="273">
        <v>0</v>
      </c>
      <c r="E634" s="273">
        <v>0</v>
      </c>
      <c r="F634" s="273">
        <v>0</v>
      </c>
      <c r="G634" s="273">
        <v>0</v>
      </c>
      <c r="H634" s="273">
        <v>0</v>
      </c>
      <c r="I634" s="47">
        <f t="shared" si="54"/>
        <v>0</v>
      </c>
      <c r="J634" s="70">
        <f t="shared" si="55"/>
        <v>0</v>
      </c>
      <c r="K634" s="242">
        <f t="shared" si="56"/>
        <v>0</v>
      </c>
      <c r="L634" s="279">
        <f t="shared" si="58"/>
        <v>0</v>
      </c>
      <c r="M634" s="278">
        <f t="shared" si="59"/>
        <v>0</v>
      </c>
    </row>
    <row r="635" s="218" customFormat="1" ht="18" customHeight="1" spans="1:13">
      <c r="A635" s="269">
        <f t="shared" si="57"/>
        <v>7</v>
      </c>
      <c r="B635" s="270">
        <v>2080905</v>
      </c>
      <c r="C635" s="271" t="s">
        <v>677</v>
      </c>
      <c r="D635" s="273">
        <v>0</v>
      </c>
      <c r="E635" s="273">
        <v>5</v>
      </c>
      <c r="F635" s="273">
        <v>5</v>
      </c>
      <c r="G635" s="273">
        <v>0</v>
      </c>
      <c r="H635" s="273">
        <v>0</v>
      </c>
      <c r="I635" s="47">
        <f t="shared" si="54"/>
        <v>0</v>
      </c>
      <c r="J635" s="70">
        <f t="shared" si="55"/>
        <v>0</v>
      </c>
      <c r="K635" s="242">
        <f t="shared" si="56"/>
        <v>10</v>
      </c>
      <c r="L635" s="279">
        <f t="shared" si="58"/>
        <v>10</v>
      </c>
      <c r="M635" s="278">
        <f t="shared" si="59"/>
        <v>5</v>
      </c>
    </row>
    <row r="636" s="218" customFormat="1" ht="15.75" spans="1:13">
      <c r="A636" s="269">
        <f t="shared" si="57"/>
        <v>7</v>
      </c>
      <c r="B636" s="270">
        <v>2080999</v>
      </c>
      <c r="C636" s="271" t="s">
        <v>678</v>
      </c>
      <c r="D636" s="273">
        <v>81</v>
      </c>
      <c r="E636" s="273">
        <v>94</v>
      </c>
      <c r="F636" s="273">
        <v>74</v>
      </c>
      <c r="G636" s="273">
        <v>20</v>
      </c>
      <c r="H636" s="273">
        <v>1810</v>
      </c>
      <c r="I636" s="47">
        <f t="shared" si="54"/>
        <v>116.049382716049</v>
      </c>
      <c r="J636" s="70">
        <f t="shared" si="55"/>
        <v>5.19337016574586</v>
      </c>
      <c r="K636" s="242">
        <f t="shared" si="56"/>
        <v>269</v>
      </c>
      <c r="L636" s="279">
        <f t="shared" si="58"/>
        <v>2079</v>
      </c>
      <c r="M636" s="278">
        <f t="shared" si="59"/>
        <v>1985</v>
      </c>
    </row>
    <row r="637" s="218" customFormat="1" ht="18" customHeight="1" spans="1:13">
      <c r="A637" s="269">
        <f t="shared" si="57"/>
        <v>5</v>
      </c>
      <c r="B637" s="270">
        <v>20810</v>
      </c>
      <c r="C637" s="271" t="s">
        <v>679</v>
      </c>
      <c r="D637" s="273">
        <v>3310</v>
      </c>
      <c r="E637" s="273">
        <v>2217</v>
      </c>
      <c r="F637" s="273">
        <v>565</v>
      </c>
      <c r="G637" s="273">
        <v>1652</v>
      </c>
      <c r="H637" s="273">
        <v>3754</v>
      </c>
      <c r="I637" s="47">
        <f t="shared" si="54"/>
        <v>66.9788519637462</v>
      </c>
      <c r="J637" s="70">
        <f t="shared" si="55"/>
        <v>59.0570058604156</v>
      </c>
      <c r="K637" s="242">
        <f t="shared" si="56"/>
        <v>7744</v>
      </c>
      <c r="L637" s="279">
        <f t="shared" si="58"/>
        <v>11498</v>
      </c>
      <c r="M637" s="278">
        <f t="shared" si="59"/>
        <v>9281</v>
      </c>
    </row>
    <row r="638" s="218" customFormat="1" ht="18" customHeight="1" spans="1:13">
      <c r="A638" s="269">
        <f t="shared" si="57"/>
        <v>7</v>
      </c>
      <c r="B638" s="270">
        <v>2081001</v>
      </c>
      <c r="C638" s="271" t="s">
        <v>680</v>
      </c>
      <c r="D638" s="273">
        <v>880</v>
      </c>
      <c r="E638" s="273">
        <v>700</v>
      </c>
      <c r="F638" s="273">
        <v>321</v>
      </c>
      <c r="G638" s="273">
        <v>379</v>
      </c>
      <c r="H638" s="273">
        <v>367</v>
      </c>
      <c r="I638" s="47">
        <f t="shared" si="54"/>
        <v>79.5454545454545</v>
      </c>
      <c r="J638" s="70">
        <f t="shared" si="55"/>
        <v>190.735694822888</v>
      </c>
      <c r="K638" s="242">
        <f t="shared" si="56"/>
        <v>2280</v>
      </c>
      <c r="L638" s="279">
        <f t="shared" si="58"/>
        <v>2647</v>
      </c>
      <c r="M638" s="278">
        <f t="shared" si="59"/>
        <v>1947</v>
      </c>
    </row>
    <row r="639" s="218" customFormat="1" ht="18" customHeight="1" spans="1:13">
      <c r="A639" s="269">
        <f t="shared" si="57"/>
        <v>7</v>
      </c>
      <c r="B639" s="270">
        <v>2081002</v>
      </c>
      <c r="C639" s="271" t="s">
        <v>681</v>
      </c>
      <c r="D639" s="273">
        <v>1509</v>
      </c>
      <c r="E639" s="273">
        <v>943</v>
      </c>
      <c r="F639" s="273">
        <v>1</v>
      </c>
      <c r="G639" s="273">
        <v>942</v>
      </c>
      <c r="H639" s="273">
        <v>522</v>
      </c>
      <c r="I639" s="47">
        <f t="shared" si="54"/>
        <v>62.4917163684559</v>
      </c>
      <c r="J639" s="70">
        <f t="shared" si="55"/>
        <v>180.651340996169</v>
      </c>
      <c r="K639" s="242">
        <f t="shared" si="56"/>
        <v>3395</v>
      </c>
      <c r="L639" s="279">
        <f t="shared" si="58"/>
        <v>3917</v>
      </c>
      <c r="M639" s="278">
        <f t="shared" si="59"/>
        <v>2974</v>
      </c>
    </row>
    <row r="640" s="218" customFormat="1" ht="15.75" spans="1:13">
      <c r="A640" s="269">
        <f t="shared" si="57"/>
        <v>7</v>
      </c>
      <c r="B640" s="270">
        <v>2081003</v>
      </c>
      <c r="C640" s="271" t="s">
        <v>682</v>
      </c>
      <c r="D640" s="273">
        <v>0</v>
      </c>
      <c r="E640" s="273">
        <v>0</v>
      </c>
      <c r="F640" s="273">
        <v>0</v>
      </c>
      <c r="G640" s="273">
        <v>0</v>
      </c>
      <c r="H640" s="273">
        <v>0</v>
      </c>
      <c r="I640" s="47">
        <f t="shared" si="54"/>
        <v>0</v>
      </c>
      <c r="J640" s="70">
        <f t="shared" si="55"/>
        <v>0</v>
      </c>
      <c r="K640" s="242">
        <f t="shared" si="56"/>
        <v>0</v>
      </c>
      <c r="L640" s="279">
        <f t="shared" si="58"/>
        <v>0</v>
      </c>
      <c r="M640" s="278">
        <f t="shared" si="59"/>
        <v>0</v>
      </c>
    </row>
    <row r="641" s="218" customFormat="1" ht="18" customHeight="1" spans="1:13">
      <c r="A641" s="269">
        <f t="shared" si="57"/>
        <v>7</v>
      </c>
      <c r="B641" s="270">
        <v>2081004</v>
      </c>
      <c r="C641" s="271" t="s">
        <v>683</v>
      </c>
      <c r="D641" s="273">
        <v>613</v>
      </c>
      <c r="E641" s="273">
        <v>345</v>
      </c>
      <c r="F641" s="273">
        <v>243</v>
      </c>
      <c r="G641" s="273">
        <v>102</v>
      </c>
      <c r="H641" s="273">
        <v>2508</v>
      </c>
      <c r="I641" s="47">
        <f t="shared" si="54"/>
        <v>56.2805872756933</v>
      </c>
      <c r="J641" s="70">
        <f t="shared" si="55"/>
        <v>13.755980861244</v>
      </c>
      <c r="K641" s="242">
        <f t="shared" si="56"/>
        <v>1303</v>
      </c>
      <c r="L641" s="279">
        <f t="shared" si="58"/>
        <v>3811</v>
      </c>
      <c r="M641" s="278">
        <f t="shared" si="59"/>
        <v>3466</v>
      </c>
    </row>
    <row r="642" s="218" customFormat="1" ht="18" customHeight="1" spans="1:13">
      <c r="A642" s="269">
        <f t="shared" si="57"/>
        <v>7</v>
      </c>
      <c r="B642" s="270">
        <v>2081005</v>
      </c>
      <c r="C642" s="271" t="s">
        <v>684</v>
      </c>
      <c r="D642" s="273">
        <v>308</v>
      </c>
      <c r="E642" s="273">
        <v>229</v>
      </c>
      <c r="F642" s="273">
        <v>0</v>
      </c>
      <c r="G642" s="273">
        <v>229</v>
      </c>
      <c r="H642" s="273">
        <v>357</v>
      </c>
      <c r="I642" s="47">
        <f t="shared" si="54"/>
        <v>74.3506493506494</v>
      </c>
      <c r="J642" s="70">
        <f t="shared" si="55"/>
        <v>64.1456582633053</v>
      </c>
      <c r="K642" s="242">
        <f t="shared" si="56"/>
        <v>766</v>
      </c>
      <c r="L642" s="279">
        <f t="shared" si="58"/>
        <v>1123</v>
      </c>
      <c r="M642" s="278">
        <f t="shared" si="59"/>
        <v>894</v>
      </c>
    </row>
    <row r="643" s="218" customFormat="1" ht="18" customHeight="1" spans="1:13">
      <c r="A643" s="269">
        <f t="shared" si="57"/>
        <v>7</v>
      </c>
      <c r="B643" s="270">
        <v>2081099</v>
      </c>
      <c r="C643" s="271" t="s">
        <v>685</v>
      </c>
      <c r="D643" s="273">
        <v>0</v>
      </c>
      <c r="E643" s="273">
        <v>0</v>
      </c>
      <c r="F643" s="273">
        <v>0</v>
      </c>
      <c r="G643" s="273">
        <v>0</v>
      </c>
      <c r="H643" s="273">
        <v>0</v>
      </c>
      <c r="I643" s="47">
        <f t="shared" si="54"/>
        <v>0</v>
      </c>
      <c r="J643" s="70">
        <f t="shared" si="55"/>
        <v>0</v>
      </c>
      <c r="K643" s="242">
        <f t="shared" si="56"/>
        <v>0</v>
      </c>
      <c r="L643" s="279">
        <f t="shared" si="58"/>
        <v>0</v>
      </c>
      <c r="M643" s="278">
        <f t="shared" si="59"/>
        <v>0</v>
      </c>
    </row>
    <row r="644" s="218" customFormat="1" ht="18" customHeight="1" spans="1:13">
      <c r="A644" s="269">
        <f t="shared" si="57"/>
        <v>5</v>
      </c>
      <c r="B644" s="270">
        <v>20811</v>
      </c>
      <c r="C644" s="271" t="s">
        <v>686</v>
      </c>
      <c r="D644" s="273">
        <v>2539</v>
      </c>
      <c r="E644" s="273">
        <v>1646</v>
      </c>
      <c r="F644" s="273">
        <v>330</v>
      </c>
      <c r="G644" s="273">
        <v>1316</v>
      </c>
      <c r="H644" s="273">
        <v>2430</v>
      </c>
      <c r="I644" s="47">
        <f t="shared" si="54"/>
        <v>64.8286727057897</v>
      </c>
      <c r="J644" s="70">
        <f t="shared" si="55"/>
        <v>67.7366255144033</v>
      </c>
      <c r="K644" s="242">
        <f t="shared" si="56"/>
        <v>5831</v>
      </c>
      <c r="L644" s="279">
        <f t="shared" si="58"/>
        <v>8261</v>
      </c>
      <c r="M644" s="278">
        <f t="shared" si="59"/>
        <v>6615</v>
      </c>
    </row>
    <row r="645" s="218" customFormat="1" ht="18" customHeight="1" spans="1:13">
      <c r="A645" s="269">
        <f t="shared" si="57"/>
        <v>7</v>
      </c>
      <c r="B645" s="270">
        <v>2081101</v>
      </c>
      <c r="C645" s="271" t="s">
        <v>227</v>
      </c>
      <c r="D645" s="273">
        <v>96</v>
      </c>
      <c r="E645" s="273">
        <v>55</v>
      </c>
      <c r="F645" s="273">
        <v>55</v>
      </c>
      <c r="G645" s="273">
        <v>0</v>
      </c>
      <c r="H645" s="273">
        <v>53</v>
      </c>
      <c r="I645" s="47">
        <f t="shared" si="54"/>
        <v>57.2916666666667</v>
      </c>
      <c r="J645" s="70">
        <f t="shared" si="55"/>
        <v>103.77358490566</v>
      </c>
      <c r="K645" s="242">
        <f t="shared" si="56"/>
        <v>206</v>
      </c>
      <c r="L645" s="279">
        <f t="shared" si="58"/>
        <v>259</v>
      </c>
      <c r="M645" s="278">
        <f t="shared" si="59"/>
        <v>204</v>
      </c>
    </row>
    <row r="646" s="218" customFormat="1" ht="18" customHeight="1" spans="1:13">
      <c r="A646" s="269">
        <f t="shared" si="57"/>
        <v>7</v>
      </c>
      <c r="B646" s="270">
        <v>2081102</v>
      </c>
      <c r="C646" s="271" t="s">
        <v>228</v>
      </c>
      <c r="D646" s="273">
        <v>25</v>
      </c>
      <c r="E646" s="273">
        <v>0</v>
      </c>
      <c r="F646" s="273">
        <v>0</v>
      </c>
      <c r="G646" s="273">
        <v>0</v>
      </c>
      <c r="H646" s="273">
        <v>39</v>
      </c>
      <c r="I646" s="47">
        <f t="shared" si="54"/>
        <v>0</v>
      </c>
      <c r="J646" s="70">
        <f t="shared" si="55"/>
        <v>0</v>
      </c>
      <c r="K646" s="242">
        <f t="shared" si="56"/>
        <v>25</v>
      </c>
      <c r="L646" s="279">
        <f t="shared" si="58"/>
        <v>64</v>
      </c>
      <c r="M646" s="278">
        <f t="shared" si="59"/>
        <v>64</v>
      </c>
    </row>
    <row r="647" s="218" customFormat="1" ht="18" customHeight="1" spans="1:13">
      <c r="A647" s="269">
        <f t="shared" si="57"/>
        <v>7</v>
      </c>
      <c r="B647" s="270">
        <v>2081103</v>
      </c>
      <c r="C647" s="271" t="s">
        <v>244</v>
      </c>
      <c r="D647" s="273">
        <v>79</v>
      </c>
      <c r="E647" s="273">
        <v>44</v>
      </c>
      <c r="F647" s="273">
        <v>44</v>
      </c>
      <c r="G647" s="273">
        <v>0</v>
      </c>
      <c r="H647" s="273">
        <v>45</v>
      </c>
      <c r="I647" s="47">
        <f t="shared" si="54"/>
        <v>55.6962025316456</v>
      </c>
      <c r="J647" s="70">
        <f t="shared" si="55"/>
        <v>97.7777777777778</v>
      </c>
      <c r="K647" s="242">
        <f t="shared" si="56"/>
        <v>167</v>
      </c>
      <c r="L647" s="279">
        <f t="shared" si="58"/>
        <v>212</v>
      </c>
      <c r="M647" s="278">
        <f t="shared" si="59"/>
        <v>168</v>
      </c>
    </row>
    <row r="648" s="218" customFormat="1" ht="18" customHeight="1" spans="1:13">
      <c r="A648" s="269">
        <f t="shared" si="57"/>
        <v>7</v>
      </c>
      <c r="B648" s="270">
        <v>2081104</v>
      </c>
      <c r="C648" s="271" t="s">
        <v>687</v>
      </c>
      <c r="D648" s="273">
        <v>210</v>
      </c>
      <c r="E648" s="273">
        <v>62</v>
      </c>
      <c r="F648" s="273">
        <v>60</v>
      </c>
      <c r="G648" s="273">
        <v>2</v>
      </c>
      <c r="H648" s="273">
        <v>85</v>
      </c>
      <c r="I648" s="47">
        <f t="shared" ref="I648:I711" si="60">IFERROR(E648/D648,0)*100</f>
        <v>29.5238095238095</v>
      </c>
      <c r="J648" s="70">
        <f t="shared" ref="J648:J711" si="61">IFERROR(E648/H648,0)*100</f>
        <v>72.9411764705882</v>
      </c>
      <c r="K648" s="242">
        <f t="shared" si="56"/>
        <v>334</v>
      </c>
      <c r="L648" s="279">
        <f t="shared" si="58"/>
        <v>419</v>
      </c>
      <c r="M648" s="278">
        <f t="shared" si="59"/>
        <v>357</v>
      </c>
    </row>
    <row r="649" s="218" customFormat="1" ht="18" customHeight="1" spans="1:13">
      <c r="A649" s="269">
        <f t="shared" si="57"/>
        <v>7</v>
      </c>
      <c r="B649" s="270">
        <v>2081105</v>
      </c>
      <c r="C649" s="271" t="s">
        <v>688</v>
      </c>
      <c r="D649" s="273">
        <v>174</v>
      </c>
      <c r="E649" s="273">
        <v>104</v>
      </c>
      <c r="F649" s="273">
        <v>95</v>
      </c>
      <c r="G649" s="273">
        <v>9</v>
      </c>
      <c r="H649" s="273">
        <v>250</v>
      </c>
      <c r="I649" s="47">
        <f t="shared" si="60"/>
        <v>59.7701149425287</v>
      </c>
      <c r="J649" s="70">
        <f t="shared" si="61"/>
        <v>41.6</v>
      </c>
      <c r="K649" s="242">
        <f t="shared" si="56"/>
        <v>382</v>
      </c>
      <c r="L649" s="279">
        <f t="shared" si="58"/>
        <v>632</v>
      </c>
      <c r="M649" s="278">
        <f t="shared" si="59"/>
        <v>528</v>
      </c>
    </row>
    <row r="650" s="218" customFormat="1" ht="18" customHeight="1" spans="1:13">
      <c r="A650" s="269">
        <f t="shared" si="57"/>
        <v>7</v>
      </c>
      <c r="B650" s="270">
        <v>2081106</v>
      </c>
      <c r="C650" s="271" t="s">
        <v>689</v>
      </c>
      <c r="D650" s="273">
        <v>42</v>
      </c>
      <c r="E650" s="273">
        <v>11</v>
      </c>
      <c r="F650" s="273">
        <v>11</v>
      </c>
      <c r="G650" s="273">
        <v>0</v>
      </c>
      <c r="H650" s="273">
        <v>0</v>
      </c>
      <c r="I650" s="47">
        <f t="shared" si="60"/>
        <v>26.1904761904762</v>
      </c>
      <c r="J650" s="70">
        <f t="shared" si="61"/>
        <v>0</v>
      </c>
      <c r="K650" s="242">
        <f t="shared" si="56"/>
        <v>64</v>
      </c>
      <c r="L650" s="279">
        <f t="shared" si="58"/>
        <v>64</v>
      </c>
      <c r="M650" s="278">
        <f t="shared" si="59"/>
        <v>53</v>
      </c>
    </row>
    <row r="651" s="218" customFormat="1" ht="18" customHeight="1" spans="1:13">
      <c r="A651" s="269">
        <f t="shared" si="57"/>
        <v>7</v>
      </c>
      <c r="B651" s="270">
        <v>2081107</v>
      </c>
      <c r="C651" s="271" t="s">
        <v>690</v>
      </c>
      <c r="D651" s="273">
        <v>1325</v>
      </c>
      <c r="E651" s="273">
        <v>1280</v>
      </c>
      <c r="F651" s="273">
        <v>0</v>
      </c>
      <c r="G651" s="273">
        <v>1280</v>
      </c>
      <c r="H651" s="273">
        <v>1188</v>
      </c>
      <c r="I651" s="47">
        <f t="shared" si="60"/>
        <v>96.6037735849057</v>
      </c>
      <c r="J651" s="70">
        <f t="shared" si="61"/>
        <v>107.744107744108</v>
      </c>
      <c r="K651" s="242">
        <f t="shared" si="56"/>
        <v>3885</v>
      </c>
      <c r="L651" s="279">
        <f t="shared" si="58"/>
        <v>5073</v>
      </c>
      <c r="M651" s="278">
        <f t="shared" si="59"/>
        <v>3793</v>
      </c>
    </row>
    <row r="652" s="218" customFormat="1" ht="18" customHeight="1" spans="1:13">
      <c r="A652" s="269">
        <f t="shared" si="57"/>
        <v>7</v>
      </c>
      <c r="B652" s="270">
        <v>2081199</v>
      </c>
      <c r="C652" s="271" t="s">
        <v>691</v>
      </c>
      <c r="D652" s="273">
        <v>588</v>
      </c>
      <c r="E652" s="273">
        <v>90</v>
      </c>
      <c r="F652" s="273">
        <v>65</v>
      </c>
      <c r="G652" s="273">
        <v>25</v>
      </c>
      <c r="H652" s="273">
        <v>770</v>
      </c>
      <c r="I652" s="47">
        <f t="shared" si="60"/>
        <v>15.3061224489796</v>
      </c>
      <c r="J652" s="70">
        <f t="shared" si="61"/>
        <v>11.6883116883117</v>
      </c>
      <c r="K652" s="242">
        <f t="shared" si="56"/>
        <v>768</v>
      </c>
      <c r="L652" s="279">
        <f t="shared" si="58"/>
        <v>1538</v>
      </c>
      <c r="M652" s="278">
        <f t="shared" si="59"/>
        <v>1448</v>
      </c>
    </row>
    <row r="653" s="218" customFormat="1" ht="18" customHeight="1" spans="1:13">
      <c r="A653" s="269">
        <f t="shared" si="57"/>
        <v>5</v>
      </c>
      <c r="B653" s="270">
        <v>20816</v>
      </c>
      <c r="C653" s="271" t="s">
        <v>692</v>
      </c>
      <c r="D653" s="273">
        <v>104</v>
      </c>
      <c r="E653" s="273">
        <v>52</v>
      </c>
      <c r="F653" s="273">
        <v>52</v>
      </c>
      <c r="G653" s="273">
        <v>0</v>
      </c>
      <c r="H653" s="273">
        <v>41</v>
      </c>
      <c r="I653" s="47">
        <f t="shared" si="60"/>
        <v>50</v>
      </c>
      <c r="J653" s="70">
        <f t="shared" si="61"/>
        <v>126.829268292683</v>
      </c>
      <c r="K653" s="242">
        <f t="shared" si="56"/>
        <v>208</v>
      </c>
      <c r="L653" s="279">
        <f t="shared" si="58"/>
        <v>249</v>
      </c>
      <c r="M653" s="278">
        <f t="shared" si="59"/>
        <v>197</v>
      </c>
    </row>
    <row r="654" s="218" customFormat="1" ht="18" customHeight="1" spans="1:13">
      <c r="A654" s="269">
        <f t="shared" si="57"/>
        <v>7</v>
      </c>
      <c r="B654" s="270">
        <v>2081601</v>
      </c>
      <c r="C654" s="271" t="s">
        <v>227</v>
      </c>
      <c r="D654" s="273">
        <v>104</v>
      </c>
      <c r="E654" s="273">
        <v>52</v>
      </c>
      <c r="F654" s="273">
        <v>52</v>
      </c>
      <c r="G654" s="273">
        <v>0</v>
      </c>
      <c r="H654" s="273">
        <v>41</v>
      </c>
      <c r="I654" s="47">
        <f t="shared" si="60"/>
        <v>50</v>
      </c>
      <c r="J654" s="70">
        <f t="shared" si="61"/>
        <v>126.829268292683</v>
      </c>
      <c r="K654" s="242">
        <f t="shared" ref="K654:K717" si="62">D654+E654+F654+G654</f>
        <v>208</v>
      </c>
      <c r="L654" s="279">
        <f t="shared" si="58"/>
        <v>249</v>
      </c>
      <c r="M654" s="278">
        <f t="shared" si="59"/>
        <v>197</v>
      </c>
    </row>
    <row r="655" s="218" customFormat="1" ht="18" customHeight="1" spans="1:13">
      <c r="A655" s="269">
        <f t="shared" ref="A655:A718" si="63">LEN(B655)</f>
        <v>7</v>
      </c>
      <c r="B655" s="270">
        <v>2081602</v>
      </c>
      <c r="C655" s="271" t="s">
        <v>228</v>
      </c>
      <c r="D655" s="273">
        <v>0</v>
      </c>
      <c r="E655" s="273">
        <v>0</v>
      </c>
      <c r="F655" s="273">
        <v>0</v>
      </c>
      <c r="G655" s="273">
        <v>0</v>
      </c>
      <c r="H655" s="273">
        <v>0</v>
      </c>
      <c r="I655" s="47">
        <f t="shared" si="60"/>
        <v>0</v>
      </c>
      <c r="J655" s="70">
        <f t="shared" si="61"/>
        <v>0</v>
      </c>
      <c r="K655" s="242">
        <f t="shared" si="62"/>
        <v>0</v>
      </c>
      <c r="L655" s="279">
        <f t="shared" ref="L655:L718" si="64">D655+E655+F655+G655+H655</f>
        <v>0</v>
      </c>
      <c r="M655" s="278">
        <f t="shared" ref="M655:M718" si="65">D655+E655+H655</f>
        <v>0</v>
      </c>
    </row>
    <row r="656" s="218" customFormat="1" ht="15.75" spans="1:13">
      <c r="A656" s="269">
        <f t="shared" si="63"/>
        <v>7</v>
      </c>
      <c r="B656" s="270">
        <v>2081603</v>
      </c>
      <c r="C656" s="271" t="s">
        <v>229</v>
      </c>
      <c r="D656" s="273">
        <v>0</v>
      </c>
      <c r="E656" s="273">
        <v>0</v>
      </c>
      <c r="F656" s="273">
        <v>0</v>
      </c>
      <c r="G656" s="273">
        <v>0</v>
      </c>
      <c r="H656" s="273">
        <v>0</v>
      </c>
      <c r="I656" s="47">
        <f t="shared" si="60"/>
        <v>0</v>
      </c>
      <c r="J656" s="70">
        <f t="shared" si="61"/>
        <v>0</v>
      </c>
      <c r="K656" s="242">
        <f t="shared" si="62"/>
        <v>0</v>
      </c>
      <c r="L656" s="279">
        <f t="shared" si="64"/>
        <v>0</v>
      </c>
      <c r="M656" s="278">
        <f t="shared" si="65"/>
        <v>0</v>
      </c>
    </row>
    <row r="657" s="218" customFormat="1" ht="15.75" spans="1:13">
      <c r="A657" s="269">
        <f t="shared" si="63"/>
        <v>7</v>
      </c>
      <c r="B657" s="270">
        <v>2081699</v>
      </c>
      <c r="C657" s="271" t="s">
        <v>693</v>
      </c>
      <c r="D657" s="273">
        <v>0</v>
      </c>
      <c r="E657" s="273">
        <v>0</v>
      </c>
      <c r="F657" s="273">
        <v>0</v>
      </c>
      <c r="G657" s="273">
        <v>0</v>
      </c>
      <c r="H657" s="273">
        <v>0</v>
      </c>
      <c r="I657" s="47">
        <f t="shared" si="60"/>
        <v>0</v>
      </c>
      <c r="J657" s="70">
        <f t="shared" si="61"/>
        <v>0</v>
      </c>
      <c r="K657" s="242">
        <f t="shared" si="62"/>
        <v>0</v>
      </c>
      <c r="L657" s="279">
        <f t="shared" si="64"/>
        <v>0</v>
      </c>
      <c r="M657" s="278">
        <f t="shared" si="65"/>
        <v>0</v>
      </c>
    </row>
    <row r="658" s="218" customFormat="1" ht="18" customHeight="1" spans="1:13">
      <c r="A658" s="269">
        <f t="shared" si="63"/>
        <v>5</v>
      </c>
      <c r="B658" s="270">
        <v>20819</v>
      </c>
      <c r="C658" s="271" t="s">
        <v>694</v>
      </c>
      <c r="D658" s="273">
        <v>15042</v>
      </c>
      <c r="E658" s="273">
        <v>24560</v>
      </c>
      <c r="F658" s="273">
        <v>0</v>
      </c>
      <c r="G658" s="273">
        <v>24560</v>
      </c>
      <c r="H658" s="273">
        <v>18407</v>
      </c>
      <c r="I658" s="47">
        <f t="shared" si="60"/>
        <v>163.276160085095</v>
      </c>
      <c r="J658" s="70">
        <f t="shared" si="61"/>
        <v>133.427500407454</v>
      </c>
      <c r="K658" s="242">
        <f t="shared" si="62"/>
        <v>64162</v>
      </c>
      <c r="L658" s="279">
        <f t="shared" si="64"/>
        <v>82569</v>
      </c>
      <c r="M658" s="278">
        <f t="shared" si="65"/>
        <v>58009</v>
      </c>
    </row>
    <row r="659" s="218" customFormat="1" ht="18" customHeight="1" spans="1:13">
      <c r="A659" s="269">
        <f t="shared" si="63"/>
        <v>7</v>
      </c>
      <c r="B659" s="270">
        <v>2081901</v>
      </c>
      <c r="C659" s="271" t="s">
        <v>695</v>
      </c>
      <c r="D659" s="273">
        <v>0</v>
      </c>
      <c r="E659" s="273">
        <v>5651</v>
      </c>
      <c r="F659" s="273">
        <v>0</v>
      </c>
      <c r="G659" s="273">
        <v>5651</v>
      </c>
      <c r="H659" s="273">
        <v>5206</v>
      </c>
      <c r="I659" s="47">
        <f t="shared" si="60"/>
        <v>0</v>
      </c>
      <c r="J659" s="70">
        <f t="shared" si="61"/>
        <v>108.547829427584</v>
      </c>
      <c r="K659" s="242">
        <f t="shared" si="62"/>
        <v>11302</v>
      </c>
      <c r="L659" s="279">
        <f t="shared" si="64"/>
        <v>16508</v>
      </c>
      <c r="M659" s="278">
        <f t="shared" si="65"/>
        <v>10857</v>
      </c>
    </row>
    <row r="660" s="218" customFormat="1" ht="18" customHeight="1" spans="1:13">
      <c r="A660" s="269">
        <f t="shared" si="63"/>
        <v>7</v>
      </c>
      <c r="B660" s="270">
        <v>2081902</v>
      </c>
      <c r="C660" s="271" t="s">
        <v>696</v>
      </c>
      <c r="D660" s="273">
        <v>15042</v>
      </c>
      <c r="E660" s="273">
        <v>18909</v>
      </c>
      <c r="F660" s="273">
        <v>0</v>
      </c>
      <c r="G660" s="273">
        <v>18909</v>
      </c>
      <c r="H660" s="273">
        <v>13201</v>
      </c>
      <c r="I660" s="47">
        <f t="shared" si="60"/>
        <v>125.708017550858</v>
      </c>
      <c r="J660" s="70">
        <f t="shared" si="61"/>
        <v>143.239148549352</v>
      </c>
      <c r="K660" s="242">
        <f t="shared" si="62"/>
        <v>52860</v>
      </c>
      <c r="L660" s="279">
        <f t="shared" si="64"/>
        <v>66061</v>
      </c>
      <c r="M660" s="278">
        <f t="shared" si="65"/>
        <v>47152</v>
      </c>
    </row>
    <row r="661" s="218" customFormat="1" ht="18" customHeight="1" spans="1:13">
      <c r="A661" s="269">
        <f t="shared" si="63"/>
        <v>5</v>
      </c>
      <c r="B661" s="270">
        <v>20820</v>
      </c>
      <c r="C661" s="271" t="s">
        <v>697</v>
      </c>
      <c r="D661" s="273">
        <v>3320</v>
      </c>
      <c r="E661" s="273">
        <v>2072</v>
      </c>
      <c r="F661" s="273">
        <v>1839</v>
      </c>
      <c r="G661" s="273">
        <v>233</v>
      </c>
      <c r="H661" s="273">
        <v>1112</v>
      </c>
      <c r="I661" s="47">
        <f t="shared" si="60"/>
        <v>62.4096385542169</v>
      </c>
      <c r="J661" s="70">
        <f t="shared" si="61"/>
        <v>186.330935251799</v>
      </c>
      <c r="K661" s="242">
        <f t="shared" si="62"/>
        <v>7464</v>
      </c>
      <c r="L661" s="279">
        <f t="shared" si="64"/>
        <v>8576</v>
      </c>
      <c r="M661" s="278">
        <f t="shared" si="65"/>
        <v>6504</v>
      </c>
    </row>
    <row r="662" s="218" customFormat="1" ht="18" customHeight="1" spans="1:13">
      <c r="A662" s="269">
        <f t="shared" si="63"/>
        <v>7</v>
      </c>
      <c r="B662" s="270">
        <v>2082001</v>
      </c>
      <c r="C662" s="271" t="s">
        <v>698</v>
      </c>
      <c r="D662" s="273">
        <v>3250</v>
      </c>
      <c r="E662" s="273">
        <v>2052</v>
      </c>
      <c r="F662" s="273">
        <v>1820</v>
      </c>
      <c r="G662" s="273">
        <v>232</v>
      </c>
      <c r="H662" s="273">
        <v>1065</v>
      </c>
      <c r="I662" s="47">
        <f t="shared" si="60"/>
        <v>63.1384615384615</v>
      </c>
      <c r="J662" s="70">
        <f t="shared" si="61"/>
        <v>192.676056338028</v>
      </c>
      <c r="K662" s="242">
        <f t="shared" si="62"/>
        <v>7354</v>
      </c>
      <c r="L662" s="279">
        <f t="shared" si="64"/>
        <v>8419</v>
      </c>
      <c r="M662" s="278">
        <f t="shared" si="65"/>
        <v>6367</v>
      </c>
    </row>
    <row r="663" s="218" customFormat="1" ht="18" customHeight="1" spans="1:13">
      <c r="A663" s="269">
        <f t="shared" si="63"/>
        <v>7</v>
      </c>
      <c r="B663" s="270">
        <v>2082002</v>
      </c>
      <c r="C663" s="271" t="s">
        <v>699</v>
      </c>
      <c r="D663" s="273">
        <v>70</v>
      </c>
      <c r="E663" s="273">
        <v>20</v>
      </c>
      <c r="F663" s="273">
        <v>19</v>
      </c>
      <c r="G663" s="273">
        <v>1</v>
      </c>
      <c r="H663" s="273">
        <v>47</v>
      </c>
      <c r="I663" s="47">
        <f t="shared" si="60"/>
        <v>28.5714285714286</v>
      </c>
      <c r="J663" s="70">
        <f t="shared" si="61"/>
        <v>42.5531914893617</v>
      </c>
      <c r="K663" s="242">
        <f t="shared" si="62"/>
        <v>110</v>
      </c>
      <c r="L663" s="279">
        <f t="shared" si="64"/>
        <v>157</v>
      </c>
      <c r="M663" s="278">
        <f t="shared" si="65"/>
        <v>137</v>
      </c>
    </row>
    <row r="664" s="218" customFormat="1" ht="18" customHeight="1" spans="1:13">
      <c r="A664" s="269">
        <f t="shared" si="63"/>
        <v>5</v>
      </c>
      <c r="B664" s="270">
        <v>20821</v>
      </c>
      <c r="C664" s="271" t="s">
        <v>700</v>
      </c>
      <c r="D664" s="273">
        <v>4717</v>
      </c>
      <c r="E664" s="273">
        <v>4406</v>
      </c>
      <c r="F664" s="273">
        <v>58</v>
      </c>
      <c r="G664" s="273">
        <v>4348</v>
      </c>
      <c r="H664" s="273">
        <v>3806</v>
      </c>
      <c r="I664" s="47">
        <f t="shared" si="60"/>
        <v>93.4068263726945</v>
      </c>
      <c r="J664" s="70">
        <f t="shared" si="61"/>
        <v>115.764582238571</v>
      </c>
      <c r="K664" s="242">
        <f t="shared" si="62"/>
        <v>13529</v>
      </c>
      <c r="L664" s="279">
        <f t="shared" si="64"/>
        <v>17335</v>
      </c>
      <c r="M664" s="278">
        <f t="shared" si="65"/>
        <v>12929</v>
      </c>
    </row>
    <row r="665" s="218" customFormat="1" ht="18" customHeight="1" spans="1:13">
      <c r="A665" s="269">
        <f t="shared" si="63"/>
        <v>7</v>
      </c>
      <c r="B665" s="270">
        <v>2082101</v>
      </c>
      <c r="C665" s="271" t="s">
        <v>701</v>
      </c>
      <c r="D665" s="273">
        <v>1352</v>
      </c>
      <c r="E665" s="273">
        <v>1312</v>
      </c>
      <c r="F665" s="273">
        <v>4</v>
      </c>
      <c r="G665" s="273">
        <v>1308</v>
      </c>
      <c r="H665" s="273">
        <v>1260</v>
      </c>
      <c r="I665" s="47">
        <f t="shared" si="60"/>
        <v>97.0414201183432</v>
      </c>
      <c r="J665" s="70">
        <f t="shared" si="61"/>
        <v>104.126984126984</v>
      </c>
      <c r="K665" s="242">
        <f t="shared" si="62"/>
        <v>3976</v>
      </c>
      <c r="L665" s="279">
        <f t="shared" si="64"/>
        <v>5236</v>
      </c>
      <c r="M665" s="278">
        <f t="shared" si="65"/>
        <v>3924</v>
      </c>
    </row>
    <row r="666" s="218" customFormat="1" ht="18" customHeight="1" spans="1:13">
      <c r="A666" s="269">
        <f t="shared" si="63"/>
        <v>7</v>
      </c>
      <c r="B666" s="270">
        <v>2082102</v>
      </c>
      <c r="C666" s="271" t="s">
        <v>702</v>
      </c>
      <c r="D666" s="273">
        <v>3365</v>
      </c>
      <c r="E666" s="273">
        <v>3094</v>
      </c>
      <c r="F666" s="273">
        <v>54</v>
      </c>
      <c r="G666" s="273">
        <v>3040</v>
      </c>
      <c r="H666" s="273">
        <v>2546</v>
      </c>
      <c r="I666" s="47">
        <f t="shared" si="60"/>
        <v>91.9465081723626</v>
      </c>
      <c r="J666" s="70">
        <f t="shared" si="61"/>
        <v>121.52395915161</v>
      </c>
      <c r="K666" s="242">
        <f t="shared" si="62"/>
        <v>9553</v>
      </c>
      <c r="L666" s="279">
        <f t="shared" si="64"/>
        <v>12099</v>
      </c>
      <c r="M666" s="278">
        <f t="shared" si="65"/>
        <v>9005</v>
      </c>
    </row>
    <row r="667" s="218" customFormat="1" ht="15.75" spans="1:13">
      <c r="A667" s="269">
        <f t="shared" si="63"/>
        <v>5</v>
      </c>
      <c r="B667" s="270">
        <v>20824</v>
      </c>
      <c r="C667" s="271" t="s">
        <v>703</v>
      </c>
      <c r="D667" s="273">
        <v>0</v>
      </c>
      <c r="E667" s="273">
        <v>0</v>
      </c>
      <c r="F667" s="273">
        <v>0</v>
      </c>
      <c r="G667" s="273">
        <v>0</v>
      </c>
      <c r="H667" s="273">
        <v>0</v>
      </c>
      <c r="I667" s="47">
        <f t="shared" si="60"/>
        <v>0</v>
      </c>
      <c r="J667" s="70">
        <f t="shared" si="61"/>
        <v>0</v>
      </c>
      <c r="K667" s="242">
        <f t="shared" si="62"/>
        <v>0</v>
      </c>
      <c r="L667" s="279">
        <f t="shared" si="64"/>
        <v>0</v>
      </c>
      <c r="M667" s="278">
        <f t="shared" si="65"/>
        <v>0</v>
      </c>
    </row>
    <row r="668" s="218" customFormat="1" ht="15.75" spans="1:13">
      <c r="A668" s="269">
        <f t="shared" si="63"/>
        <v>7</v>
      </c>
      <c r="B668" s="270">
        <v>2082401</v>
      </c>
      <c r="C668" s="271" t="s">
        <v>704</v>
      </c>
      <c r="D668" s="273">
        <v>0</v>
      </c>
      <c r="E668" s="273">
        <v>0</v>
      </c>
      <c r="F668" s="273">
        <v>0</v>
      </c>
      <c r="G668" s="273">
        <v>0</v>
      </c>
      <c r="H668" s="273">
        <v>0</v>
      </c>
      <c r="I668" s="47">
        <f t="shared" si="60"/>
        <v>0</v>
      </c>
      <c r="J668" s="70">
        <f t="shared" si="61"/>
        <v>0</v>
      </c>
      <c r="K668" s="242">
        <f t="shared" si="62"/>
        <v>0</v>
      </c>
      <c r="L668" s="279">
        <f t="shared" si="64"/>
        <v>0</v>
      </c>
      <c r="M668" s="278">
        <f t="shared" si="65"/>
        <v>0</v>
      </c>
    </row>
    <row r="669" s="218" customFormat="1" ht="15.75" spans="1:13">
      <c r="A669" s="269">
        <f t="shared" si="63"/>
        <v>7</v>
      </c>
      <c r="B669" s="270">
        <v>2082402</v>
      </c>
      <c r="C669" s="271" t="s">
        <v>705</v>
      </c>
      <c r="D669" s="273">
        <v>0</v>
      </c>
      <c r="E669" s="273">
        <v>0</v>
      </c>
      <c r="F669" s="273">
        <v>0</v>
      </c>
      <c r="G669" s="273">
        <v>0</v>
      </c>
      <c r="H669" s="273">
        <v>0</v>
      </c>
      <c r="I669" s="47">
        <f t="shared" si="60"/>
        <v>0</v>
      </c>
      <c r="J669" s="70">
        <f t="shared" si="61"/>
        <v>0</v>
      </c>
      <c r="K669" s="242">
        <f t="shared" si="62"/>
        <v>0</v>
      </c>
      <c r="L669" s="279">
        <f t="shared" si="64"/>
        <v>0</v>
      </c>
      <c r="M669" s="278">
        <f t="shared" si="65"/>
        <v>0</v>
      </c>
    </row>
    <row r="670" s="218" customFormat="1" ht="18" customHeight="1" spans="1:13">
      <c r="A670" s="269">
        <f t="shared" si="63"/>
        <v>5</v>
      </c>
      <c r="B670" s="270">
        <v>20825</v>
      </c>
      <c r="C670" s="271" t="s">
        <v>706</v>
      </c>
      <c r="D670" s="273">
        <v>3493</v>
      </c>
      <c r="E670" s="273">
        <v>1370</v>
      </c>
      <c r="F670" s="273">
        <v>18</v>
      </c>
      <c r="G670" s="273">
        <v>1352</v>
      </c>
      <c r="H670" s="273">
        <v>1655</v>
      </c>
      <c r="I670" s="47">
        <f t="shared" si="60"/>
        <v>39.2212997423418</v>
      </c>
      <c r="J670" s="70">
        <f t="shared" si="61"/>
        <v>82.7794561933535</v>
      </c>
      <c r="K670" s="242">
        <f t="shared" si="62"/>
        <v>6233</v>
      </c>
      <c r="L670" s="279">
        <f t="shared" si="64"/>
        <v>7888</v>
      </c>
      <c r="M670" s="278">
        <f t="shared" si="65"/>
        <v>6518</v>
      </c>
    </row>
    <row r="671" ht="18" customHeight="1" spans="1:13">
      <c r="A671" s="269">
        <f t="shared" si="63"/>
        <v>7</v>
      </c>
      <c r="B671" s="270">
        <v>2082501</v>
      </c>
      <c r="C671" s="271" t="s">
        <v>707</v>
      </c>
      <c r="D671" s="273">
        <v>10</v>
      </c>
      <c r="E671" s="273">
        <v>4</v>
      </c>
      <c r="F671" s="273">
        <v>4</v>
      </c>
      <c r="G671" s="273">
        <v>0</v>
      </c>
      <c r="H671" s="273">
        <v>0</v>
      </c>
      <c r="I671" s="47">
        <f t="shared" si="60"/>
        <v>40</v>
      </c>
      <c r="J671" s="70">
        <f t="shared" si="61"/>
        <v>0</v>
      </c>
      <c r="K671" s="242">
        <f t="shared" si="62"/>
        <v>18</v>
      </c>
      <c r="L671" s="279">
        <f t="shared" si="64"/>
        <v>18</v>
      </c>
      <c r="M671" s="278">
        <f t="shared" si="65"/>
        <v>14</v>
      </c>
    </row>
    <row r="672" ht="18" customHeight="1" spans="1:13">
      <c r="A672" s="269">
        <f t="shared" si="63"/>
        <v>7</v>
      </c>
      <c r="B672" s="270">
        <v>2082502</v>
      </c>
      <c r="C672" s="271" t="s">
        <v>708</v>
      </c>
      <c r="D672" s="273">
        <v>3483</v>
      </c>
      <c r="E672" s="273">
        <v>1366</v>
      </c>
      <c r="F672" s="273">
        <v>14</v>
      </c>
      <c r="G672" s="273">
        <v>1352</v>
      </c>
      <c r="H672" s="273">
        <v>1655</v>
      </c>
      <c r="I672" s="47">
        <f t="shared" si="60"/>
        <v>39.2190640252656</v>
      </c>
      <c r="J672" s="70">
        <f t="shared" si="61"/>
        <v>82.5377643504532</v>
      </c>
      <c r="K672" s="242">
        <f t="shared" si="62"/>
        <v>6215</v>
      </c>
      <c r="L672" s="279">
        <f t="shared" si="64"/>
        <v>7870</v>
      </c>
      <c r="M672" s="278">
        <f t="shared" si="65"/>
        <v>6504</v>
      </c>
    </row>
    <row r="673" customHeight="1" spans="1:13">
      <c r="A673" s="269">
        <f t="shared" si="63"/>
        <v>5</v>
      </c>
      <c r="B673" s="270">
        <v>20826</v>
      </c>
      <c r="C673" s="271" t="s">
        <v>709</v>
      </c>
      <c r="D673" s="273">
        <v>0</v>
      </c>
      <c r="E673" s="273">
        <v>0</v>
      </c>
      <c r="F673" s="273">
        <v>0</v>
      </c>
      <c r="G673" s="273">
        <v>0</v>
      </c>
      <c r="H673" s="273">
        <v>0</v>
      </c>
      <c r="I673" s="47">
        <f t="shared" si="60"/>
        <v>0</v>
      </c>
      <c r="J673" s="70">
        <f t="shared" si="61"/>
        <v>0</v>
      </c>
      <c r="K673" s="242">
        <f t="shared" si="62"/>
        <v>0</v>
      </c>
      <c r="L673" s="279">
        <f t="shared" si="64"/>
        <v>0</v>
      </c>
      <c r="M673" s="278">
        <f t="shared" si="65"/>
        <v>0</v>
      </c>
    </row>
    <row r="674" customHeight="1" spans="1:13">
      <c r="A674" s="269">
        <f t="shared" si="63"/>
        <v>7</v>
      </c>
      <c r="B674" s="270">
        <v>2082601</v>
      </c>
      <c r="C674" s="271" t="s">
        <v>710</v>
      </c>
      <c r="D674" s="273">
        <v>0</v>
      </c>
      <c r="E674" s="273">
        <v>0</v>
      </c>
      <c r="F674" s="273">
        <v>0</v>
      </c>
      <c r="G674" s="273">
        <v>0</v>
      </c>
      <c r="H674" s="273">
        <v>0</v>
      </c>
      <c r="I674" s="47">
        <f t="shared" si="60"/>
        <v>0</v>
      </c>
      <c r="J674" s="70">
        <f t="shared" si="61"/>
        <v>0</v>
      </c>
      <c r="K674" s="242">
        <f t="shared" si="62"/>
        <v>0</v>
      </c>
      <c r="L674" s="279">
        <f t="shared" si="64"/>
        <v>0</v>
      </c>
      <c r="M674" s="278">
        <f t="shared" si="65"/>
        <v>0</v>
      </c>
    </row>
    <row r="675" customHeight="1" spans="1:13">
      <c r="A675" s="269">
        <f t="shared" si="63"/>
        <v>7</v>
      </c>
      <c r="B675" s="270">
        <v>2082602</v>
      </c>
      <c r="C675" s="271" t="s">
        <v>711</v>
      </c>
      <c r="D675" s="273">
        <v>0</v>
      </c>
      <c r="E675" s="273">
        <v>0</v>
      </c>
      <c r="F675" s="273">
        <v>0</v>
      </c>
      <c r="G675" s="273">
        <v>0</v>
      </c>
      <c r="H675" s="273">
        <v>0</v>
      </c>
      <c r="I675" s="47">
        <f t="shared" si="60"/>
        <v>0</v>
      </c>
      <c r="J675" s="70">
        <f t="shared" si="61"/>
        <v>0</v>
      </c>
      <c r="K675" s="242">
        <f t="shared" si="62"/>
        <v>0</v>
      </c>
      <c r="L675" s="279">
        <f t="shared" si="64"/>
        <v>0</v>
      </c>
      <c r="M675" s="278">
        <f t="shared" si="65"/>
        <v>0</v>
      </c>
    </row>
    <row r="676" customHeight="1" spans="1:13">
      <c r="A676" s="269">
        <f t="shared" si="63"/>
        <v>7</v>
      </c>
      <c r="B676" s="270">
        <v>2082699</v>
      </c>
      <c r="C676" s="271" t="s">
        <v>712</v>
      </c>
      <c r="D676" s="273">
        <v>0</v>
      </c>
      <c r="E676" s="273">
        <v>0</v>
      </c>
      <c r="F676" s="273">
        <v>0</v>
      </c>
      <c r="G676" s="273">
        <v>0</v>
      </c>
      <c r="H676" s="273">
        <v>0</v>
      </c>
      <c r="I676" s="47">
        <f t="shared" si="60"/>
        <v>0</v>
      </c>
      <c r="J676" s="70">
        <f t="shared" si="61"/>
        <v>0</v>
      </c>
      <c r="K676" s="242">
        <f t="shared" si="62"/>
        <v>0</v>
      </c>
      <c r="L676" s="279">
        <f t="shared" si="64"/>
        <v>0</v>
      </c>
      <c r="M676" s="278">
        <f t="shared" si="65"/>
        <v>0</v>
      </c>
    </row>
    <row r="677" customHeight="1" spans="1:13">
      <c r="A677" s="269">
        <f t="shared" si="63"/>
        <v>5</v>
      </c>
      <c r="B677" s="270">
        <v>20827</v>
      </c>
      <c r="C677" s="271" t="s">
        <v>713</v>
      </c>
      <c r="D677" s="273">
        <v>0</v>
      </c>
      <c r="E677" s="273">
        <v>0</v>
      </c>
      <c r="F677" s="273">
        <v>0</v>
      </c>
      <c r="G677" s="273">
        <v>0</v>
      </c>
      <c r="H677" s="273">
        <v>0</v>
      </c>
      <c r="I677" s="47">
        <f t="shared" si="60"/>
        <v>0</v>
      </c>
      <c r="J677" s="70">
        <f t="shared" si="61"/>
        <v>0</v>
      </c>
      <c r="K677" s="242">
        <f t="shared" si="62"/>
        <v>0</v>
      </c>
      <c r="L677" s="279">
        <f t="shared" si="64"/>
        <v>0</v>
      </c>
      <c r="M677" s="278">
        <f t="shared" si="65"/>
        <v>0</v>
      </c>
    </row>
    <row r="678" customHeight="1" spans="1:13">
      <c r="A678" s="269">
        <f t="shared" si="63"/>
        <v>7</v>
      </c>
      <c r="B678" s="270">
        <v>2082701</v>
      </c>
      <c r="C678" s="271" t="s">
        <v>714</v>
      </c>
      <c r="D678" s="273">
        <v>0</v>
      </c>
      <c r="E678" s="273">
        <v>0</v>
      </c>
      <c r="F678" s="273">
        <v>0</v>
      </c>
      <c r="G678" s="273">
        <v>0</v>
      </c>
      <c r="H678" s="273">
        <v>0</v>
      </c>
      <c r="I678" s="47">
        <f t="shared" si="60"/>
        <v>0</v>
      </c>
      <c r="J678" s="70">
        <f t="shared" si="61"/>
        <v>0</v>
      </c>
      <c r="K678" s="242">
        <f t="shared" si="62"/>
        <v>0</v>
      </c>
      <c r="L678" s="279">
        <f t="shared" si="64"/>
        <v>0</v>
      </c>
      <c r="M678" s="278">
        <f t="shared" si="65"/>
        <v>0</v>
      </c>
    </row>
    <row r="679" customHeight="1" spans="1:13">
      <c r="A679" s="269">
        <f t="shared" si="63"/>
        <v>7</v>
      </c>
      <c r="B679" s="270">
        <v>2082702</v>
      </c>
      <c r="C679" s="271" t="s">
        <v>715</v>
      </c>
      <c r="D679" s="273">
        <v>0</v>
      </c>
      <c r="E679" s="273">
        <v>0</v>
      </c>
      <c r="F679" s="273">
        <v>0</v>
      </c>
      <c r="G679" s="273">
        <v>0</v>
      </c>
      <c r="H679" s="273">
        <v>0</v>
      </c>
      <c r="I679" s="47">
        <f t="shared" si="60"/>
        <v>0</v>
      </c>
      <c r="J679" s="70">
        <f t="shared" si="61"/>
        <v>0</v>
      </c>
      <c r="K679" s="242">
        <f t="shared" si="62"/>
        <v>0</v>
      </c>
      <c r="L679" s="279">
        <f t="shared" si="64"/>
        <v>0</v>
      </c>
      <c r="M679" s="278">
        <f t="shared" si="65"/>
        <v>0</v>
      </c>
    </row>
    <row r="680" customHeight="1" spans="1:13">
      <c r="A680" s="269">
        <f t="shared" si="63"/>
        <v>7</v>
      </c>
      <c r="B680" s="270">
        <v>2082703</v>
      </c>
      <c r="C680" s="271" t="s">
        <v>716</v>
      </c>
      <c r="D680" s="273">
        <v>0</v>
      </c>
      <c r="E680" s="273">
        <v>0</v>
      </c>
      <c r="F680" s="273">
        <v>0</v>
      </c>
      <c r="G680" s="273">
        <v>0</v>
      </c>
      <c r="H680" s="273">
        <v>0</v>
      </c>
      <c r="I680" s="47">
        <f t="shared" si="60"/>
        <v>0</v>
      </c>
      <c r="J680" s="70">
        <f t="shared" si="61"/>
        <v>0</v>
      </c>
      <c r="K680" s="242">
        <f t="shared" si="62"/>
        <v>0</v>
      </c>
      <c r="L680" s="279">
        <f t="shared" si="64"/>
        <v>0</v>
      </c>
      <c r="M680" s="278">
        <f t="shared" si="65"/>
        <v>0</v>
      </c>
    </row>
    <row r="681" customHeight="1" spans="1:13">
      <c r="A681" s="269">
        <f t="shared" si="63"/>
        <v>7</v>
      </c>
      <c r="B681" s="270">
        <v>2082799</v>
      </c>
      <c r="C681" s="271" t="s">
        <v>717</v>
      </c>
      <c r="D681" s="273">
        <v>0</v>
      </c>
      <c r="E681" s="273">
        <v>0</v>
      </c>
      <c r="F681" s="273">
        <v>0</v>
      </c>
      <c r="G681" s="273">
        <v>0</v>
      </c>
      <c r="H681" s="273">
        <v>0</v>
      </c>
      <c r="I681" s="47">
        <f t="shared" si="60"/>
        <v>0</v>
      </c>
      <c r="J681" s="70">
        <f t="shared" si="61"/>
        <v>0</v>
      </c>
      <c r="K681" s="242">
        <f t="shared" si="62"/>
        <v>0</v>
      </c>
      <c r="L681" s="279">
        <f t="shared" si="64"/>
        <v>0</v>
      </c>
      <c r="M681" s="278">
        <f t="shared" si="65"/>
        <v>0</v>
      </c>
    </row>
    <row r="682" ht="18" customHeight="1" spans="1:13">
      <c r="A682" s="269">
        <f t="shared" si="63"/>
        <v>5</v>
      </c>
      <c r="B682" s="270">
        <v>20828</v>
      </c>
      <c r="C682" s="271" t="s">
        <v>718</v>
      </c>
      <c r="D682" s="273">
        <v>2277</v>
      </c>
      <c r="E682" s="273">
        <v>725</v>
      </c>
      <c r="F682" s="273">
        <v>716</v>
      </c>
      <c r="G682" s="273">
        <v>9</v>
      </c>
      <c r="H682" s="273">
        <v>259</v>
      </c>
      <c r="I682" s="47">
        <f t="shared" si="60"/>
        <v>31.8401405357927</v>
      </c>
      <c r="J682" s="70">
        <f t="shared" si="61"/>
        <v>279.92277992278</v>
      </c>
      <c r="K682" s="242">
        <f t="shared" si="62"/>
        <v>3727</v>
      </c>
      <c r="L682" s="279">
        <f t="shared" si="64"/>
        <v>3986</v>
      </c>
      <c r="M682" s="278">
        <f t="shared" si="65"/>
        <v>3261</v>
      </c>
    </row>
    <row r="683" ht="18" customHeight="1" spans="1:13">
      <c r="A683" s="269">
        <f t="shared" si="63"/>
        <v>7</v>
      </c>
      <c r="B683" s="270">
        <v>2082801</v>
      </c>
      <c r="C683" s="271" t="s">
        <v>227</v>
      </c>
      <c r="D683" s="273">
        <v>233</v>
      </c>
      <c r="E683" s="273">
        <v>135</v>
      </c>
      <c r="F683" s="273">
        <v>135</v>
      </c>
      <c r="G683" s="273">
        <v>0</v>
      </c>
      <c r="H683" s="273">
        <v>99</v>
      </c>
      <c r="I683" s="47">
        <f t="shared" si="60"/>
        <v>57.9399141630901</v>
      </c>
      <c r="J683" s="70">
        <f t="shared" si="61"/>
        <v>136.363636363636</v>
      </c>
      <c r="K683" s="242">
        <f t="shared" si="62"/>
        <v>503</v>
      </c>
      <c r="L683" s="279">
        <f t="shared" si="64"/>
        <v>602</v>
      </c>
      <c r="M683" s="278">
        <f t="shared" si="65"/>
        <v>467</v>
      </c>
    </row>
    <row r="684" customHeight="1" spans="1:13">
      <c r="A684" s="269">
        <f t="shared" si="63"/>
        <v>7</v>
      </c>
      <c r="B684" s="270">
        <v>2082802</v>
      </c>
      <c r="C684" s="271" t="s">
        <v>252</v>
      </c>
      <c r="D684" s="273">
        <v>0</v>
      </c>
      <c r="E684" s="273">
        <v>0</v>
      </c>
      <c r="F684" s="273">
        <v>0</v>
      </c>
      <c r="G684" s="273">
        <v>0</v>
      </c>
      <c r="H684" s="273">
        <v>0</v>
      </c>
      <c r="I684" s="47">
        <f t="shared" si="60"/>
        <v>0</v>
      </c>
      <c r="J684" s="70">
        <f t="shared" si="61"/>
        <v>0</v>
      </c>
      <c r="K684" s="242">
        <f t="shared" si="62"/>
        <v>0</v>
      </c>
      <c r="L684" s="279">
        <f t="shared" si="64"/>
        <v>0</v>
      </c>
      <c r="M684" s="278">
        <f t="shared" si="65"/>
        <v>0</v>
      </c>
    </row>
    <row r="685" customHeight="1" spans="1:13">
      <c r="A685" s="269">
        <f t="shared" si="63"/>
        <v>7</v>
      </c>
      <c r="B685" s="270">
        <v>2082803</v>
      </c>
      <c r="C685" s="271" t="s">
        <v>229</v>
      </c>
      <c r="D685" s="273">
        <v>91</v>
      </c>
      <c r="E685" s="273">
        <v>63</v>
      </c>
      <c r="F685" s="273">
        <v>63</v>
      </c>
      <c r="G685" s="273">
        <v>0</v>
      </c>
      <c r="H685" s="273">
        <v>42</v>
      </c>
      <c r="I685" s="47">
        <f t="shared" si="60"/>
        <v>69.2307692307692</v>
      </c>
      <c r="J685" s="70">
        <f t="shared" si="61"/>
        <v>150</v>
      </c>
      <c r="K685" s="242">
        <f t="shared" si="62"/>
        <v>217</v>
      </c>
      <c r="L685" s="279">
        <f t="shared" si="64"/>
        <v>259</v>
      </c>
      <c r="M685" s="278">
        <f t="shared" si="65"/>
        <v>196</v>
      </c>
    </row>
    <row r="686" ht="18" customHeight="1" spans="1:13">
      <c r="A686" s="269">
        <f t="shared" si="63"/>
        <v>7</v>
      </c>
      <c r="B686" s="270">
        <v>2082804</v>
      </c>
      <c r="C686" s="271" t="s">
        <v>719</v>
      </c>
      <c r="D686" s="273">
        <v>1834</v>
      </c>
      <c r="E686" s="273">
        <v>492</v>
      </c>
      <c r="F686" s="273">
        <v>492</v>
      </c>
      <c r="G686" s="273">
        <v>0</v>
      </c>
      <c r="H686" s="273">
        <v>85</v>
      </c>
      <c r="I686" s="47">
        <f t="shared" si="60"/>
        <v>26.8266085059978</v>
      </c>
      <c r="J686" s="70">
        <f t="shared" si="61"/>
        <v>578.823529411765</v>
      </c>
      <c r="K686" s="242">
        <f t="shared" si="62"/>
        <v>2818</v>
      </c>
      <c r="L686" s="279">
        <f t="shared" si="64"/>
        <v>2903</v>
      </c>
      <c r="M686" s="278">
        <f t="shared" si="65"/>
        <v>2411</v>
      </c>
    </row>
    <row r="687" customHeight="1" spans="1:13">
      <c r="A687" s="269">
        <f t="shared" si="63"/>
        <v>7</v>
      </c>
      <c r="B687" s="270">
        <v>2082805</v>
      </c>
      <c r="C687" s="271" t="s">
        <v>720</v>
      </c>
      <c r="D687" s="273">
        <v>0</v>
      </c>
      <c r="E687" s="273">
        <v>0</v>
      </c>
      <c r="F687" s="273">
        <v>0</v>
      </c>
      <c r="G687" s="273">
        <v>0</v>
      </c>
      <c r="H687" s="273">
        <v>0</v>
      </c>
      <c r="I687" s="47">
        <f t="shared" si="60"/>
        <v>0</v>
      </c>
      <c r="J687" s="70">
        <f t="shared" si="61"/>
        <v>0</v>
      </c>
      <c r="K687" s="242">
        <f t="shared" si="62"/>
        <v>0</v>
      </c>
      <c r="L687" s="279">
        <f t="shared" si="64"/>
        <v>0</v>
      </c>
      <c r="M687" s="278">
        <f t="shared" si="65"/>
        <v>0</v>
      </c>
    </row>
    <row r="688" customHeight="1" spans="1:13">
      <c r="A688" s="269">
        <f t="shared" si="63"/>
        <v>7</v>
      </c>
      <c r="B688" s="270">
        <v>2082850</v>
      </c>
      <c r="C688" s="271" t="s">
        <v>281</v>
      </c>
      <c r="D688" s="273">
        <v>14</v>
      </c>
      <c r="E688" s="273">
        <v>9</v>
      </c>
      <c r="F688" s="273">
        <v>0</v>
      </c>
      <c r="G688" s="273">
        <v>9</v>
      </c>
      <c r="H688" s="273">
        <v>0</v>
      </c>
      <c r="I688" s="47">
        <f t="shared" si="60"/>
        <v>64.2857142857143</v>
      </c>
      <c r="J688" s="70">
        <f t="shared" si="61"/>
        <v>0</v>
      </c>
      <c r="K688" s="242">
        <f t="shared" si="62"/>
        <v>32</v>
      </c>
      <c r="L688" s="279">
        <f t="shared" si="64"/>
        <v>32</v>
      </c>
      <c r="M688" s="278">
        <f t="shared" si="65"/>
        <v>23</v>
      </c>
    </row>
    <row r="689" customHeight="1" spans="1:13">
      <c r="A689" s="269">
        <f t="shared" si="63"/>
        <v>7</v>
      </c>
      <c r="B689" s="270">
        <v>2082899</v>
      </c>
      <c r="C689" s="271" t="s">
        <v>721</v>
      </c>
      <c r="D689" s="273">
        <v>105</v>
      </c>
      <c r="E689" s="273">
        <v>26</v>
      </c>
      <c r="F689" s="273">
        <v>26</v>
      </c>
      <c r="G689" s="273">
        <v>0</v>
      </c>
      <c r="H689" s="273">
        <v>33</v>
      </c>
      <c r="I689" s="47">
        <f t="shared" si="60"/>
        <v>24.7619047619048</v>
      </c>
      <c r="J689" s="70">
        <f t="shared" si="61"/>
        <v>78.7878787878788</v>
      </c>
      <c r="K689" s="242">
        <f t="shared" si="62"/>
        <v>157</v>
      </c>
      <c r="L689" s="279">
        <f t="shared" si="64"/>
        <v>190</v>
      </c>
      <c r="M689" s="278">
        <f t="shared" si="65"/>
        <v>164</v>
      </c>
    </row>
    <row r="690" ht="18" customHeight="1" spans="1:13">
      <c r="A690" s="269">
        <f t="shared" si="63"/>
        <v>5</v>
      </c>
      <c r="B690" s="270">
        <v>20899</v>
      </c>
      <c r="C690" s="271" t="s">
        <v>722</v>
      </c>
      <c r="D690" s="273">
        <v>3056</v>
      </c>
      <c r="E690" s="273">
        <v>2488</v>
      </c>
      <c r="F690" s="273">
        <v>1684</v>
      </c>
      <c r="G690" s="273">
        <v>804</v>
      </c>
      <c r="H690" s="273">
        <v>5278</v>
      </c>
      <c r="I690" s="47">
        <f t="shared" si="60"/>
        <v>81.413612565445</v>
      </c>
      <c r="J690" s="70">
        <f t="shared" si="61"/>
        <v>47.139067828723</v>
      </c>
      <c r="K690" s="242">
        <f t="shared" si="62"/>
        <v>8032</v>
      </c>
      <c r="L690" s="279">
        <f t="shared" si="64"/>
        <v>13310</v>
      </c>
      <c r="M690" s="278">
        <f t="shared" si="65"/>
        <v>10822</v>
      </c>
    </row>
    <row r="691" ht="18" customHeight="1" spans="1:13">
      <c r="A691" s="269">
        <v>7</v>
      </c>
      <c r="B691" s="270">
        <v>2089999</v>
      </c>
      <c r="C691" s="271" t="s">
        <v>723</v>
      </c>
      <c r="D691" s="273">
        <v>3056</v>
      </c>
      <c r="E691" s="273">
        <v>2488</v>
      </c>
      <c r="F691" s="273">
        <v>1684</v>
      </c>
      <c r="G691" s="273">
        <v>804</v>
      </c>
      <c r="H691" s="273">
        <v>5278</v>
      </c>
      <c r="I691" s="47">
        <f t="shared" si="60"/>
        <v>81.413612565445</v>
      </c>
      <c r="J691" s="70">
        <f t="shared" si="61"/>
        <v>47.139067828723</v>
      </c>
      <c r="K691" s="242">
        <f t="shared" si="62"/>
        <v>8032</v>
      </c>
      <c r="L691" s="279">
        <f t="shared" si="64"/>
        <v>13310</v>
      </c>
      <c r="M691" s="278">
        <f t="shared" si="65"/>
        <v>10822</v>
      </c>
    </row>
    <row r="692" ht="18" customHeight="1" spans="1:13">
      <c r="A692" s="269">
        <f t="shared" si="63"/>
        <v>3</v>
      </c>
      <c r="B692" s="270">
        <v>210</v>
      </c>
      <c r="C692" s="271" t="s">
        <v>724</v>
      </c>
      <c r="D692" s="273">
        <v>79932</v>
      </c>
      <c r="E692" s="273">
        <v>37794</v>
      </c>
      <c r="F692" s="273">
        <v>34290</v>
      </c>
      <c r="G692" s="273">
        <v>3504</v>
      </c>
      <c r="H692" s="273">
        <v>83429</v>
      </c>
      <c r="I692" s="47">
        <f t="shared" si="60"/>
        <v>47.2826902867437</v>
      </c>
      <c r="J692" s="70">
        <f t="shared" si="61"/>
        <v>45.3007946876985</v>
      </c>
      <c r="K692" s="242">
        <f t="shared" si="62"/>
        <v>155520</v>
      </c>
      <c r="L692" s="279">
        <f t="shared" si="64"/>
        <v>238949</v>
      </c>
      <c r="M692" s="278">
        <f t="shared" si="65"/>
        <v>201155</v>
      </c>
    </row>
    <row r="693" ht="18" customHeight="1" spans="1:13">
      <c r="A693" s="269">
        <f t="shared" si="63"/>
        <v>5</v>
      </c>
      <c r="B693" s="270">
        <v>21001</v>
      </c>
      <c r="C693" s="271" t="s">
        <v>725</v>
      </c>
      <c r="D693" s="273">
        <v>1165</v>
      </c>
      <c r="E693" s="273">
        <v>756</v>
      </c>
      <c r="F693" s="273">
        <v>620</v>
      </c>
      <c r="G693" s="273">
        <v>136</v>
      </c>
      <c r="H693" s="273">
        <v>548</v>
      </c>
      <c r="I693" s="47">
        <f t="shared" si="60"/>
        <v>64.8927038626609</v>
      </c>
      <c r="J693" s="70">
        <f t="shared" si="61"/>
        <v>137.956204379562</v>
      </c>
      <c r="K693" s="242">
        <f t="shared" si="62"/>
        <v>2677</v>
      </c>
      <c r="L693" s="279">
        <f t="shared" si="64"/>
        <v>3225</v>
      </c>
      <c r="M693" s="278">
        <f t="shared" si="65"/>
        <v>2469</v>
      </c>
    </row>
    <row r="694" ht="18" customHeight="1" spans="1:13">
      <c r="A694" s="269">
        <f t="shared" si="63"/>
        <v>7</v>
      </c>
      <c r="B694" s="270">
        <v>2100101</v>
      </c>
      <c r="C694" s="271" t="s">
        <v>227</v>
      </c>
      <c r="D694" s="273">
        <v>683</v>
      </c>
      <c r="E694" s="273">
        <v>402</v>
      </c>
      <c r="F694" s="273">
        <v>266</v>
      </c>
      <c r="G694" s="273">
        <v>136</v>
      </c>
      <c r="H694" s="273">
        <v>381</v>
      </c>
      <c r="I694" s="47">
        <f t="shared" si="60"/>
        <v>58.8579795021962</v>
      </c>
      <c r="J694" s="70">
        <f t="shared" si="61"/>
        <v>105.511811023622</v>
      </c>
      <c r="K694" s="242">
        <f t="shared" si="62"/>
        <v>1487</v>
      </c>
      <c r="L694" s="279">
        <f t="shared" si="64"/>
        <v>1868</v>
      </c>
      <c r="M694" s="278">
        <f t="shared" si="65"/>
        <v>1466</v>
      </c>
    </row>
    <row r="695" ht="18" customHeight="1" spans="1:13">
      <c r="A695" s="269">
        <f t="shared" si="63"/>
        <v>7</v>
      </c>
      <c r="B695" s="270">
        <v>2100102</v>
      </c>
      <c r="C695" s="271" t="s">
        <v>228</v>
      </c>
      <c r="D695" s="273">
        <v>0</v>
      </c>
      <c r="E695" s="273">
        <v>0</v>
      </c>
      <c r="F695" s="273">
        <v>0</v>
      </c>
      <c r="G695" s="273">
        <v>0</v>
      </c>
      <c r="H695" s="273">
        <v>0</v>
      </c>
      <c r="I695" s="47">
        <f t="shared" si="60"/>
        <v>0</v>
      </c>
      <c r="J695" s="70">
        <f t="shared" si="61"/>
        <v>0</v>
      </c>
      <c r="K695" s="242">
        <f t="shared" si="62"/>
        <v>0</v>
      </c>
      <c r="L695" s="279">
        <f t="shared" si="64"/>
        <v>0</v>
      </c>
      <c r="M695" s="278">
        <f t="shared" si="65"/>
        <v>0</v>
      </c>
    </row>
    <row r="696" ht="18" customHeight="1" spans="1:13">
      <c r="A696" s="269">
        <f t="shared" si="63"/>
        <v>7</v>
      </c>
      <c r="B696" s="270">
        <v>2100103</v>
      </c>
      <c r="C696" s="271" t="s">
        <v>244</v>
      </c>
      <c r="D696" s="273">
        <v>386</v>
      </c>
      <c r="E696" s="273">
        <v>254</v>
      </c>
      <c r="F696" s="273">
        <v>254</v>
      </c>
      <c r="G696" s="273">
        <v>0</v>
      </c>
      <c r="H696" s="273">
        <v>159</v>
      </c>
      <c r="I696" s="47">
        <f t="shared" si="60"/>
        <v>65.8031088082902</v>
      </c>
      <c r="J696" s="70">
        <f t="shared" si="61"/>
        <v>159.748427672956</v>
      </c>
      <c r="K696" s="242">
        <f t="shared" si="62"/>
        <v>894</v>
      </c>
      <c r="L696" s="279">
        <f t="shared" si="64"/>
        <v>1053</v>
      </c>
      <c r="M696" s="278">
        <f t="shared" si="65"/>
        <v>799</v>
      </c>
    </row>
    <row r="697" ht="18" customHeight="1" spans="1:13">
      <c r="A697" s="269">
        <f t="shared" si="63"/>
        <v>7</v>
      </c>
      <c r="B697" s="270">
        <v>2100199</v>
      </c>
      <c r="C697" s="271" t="s">
        <v>726</v>
      </c>
      <c r="D697" s="273">
        <v>96</v>
      </c>
      <c r="E697" s="273">
        <v>100</v>
      </c>
      <c r="F697" s="273">
        <v>100</v>
      </c>
      <c r="G697" s="273">
        <v>0</v>
      </c>
      <c r="H697" s="273">
        <v>8</v>
      </c>
      <c r="I697" s="47">
        <f t="shared" si="60"/>
        <v>104.166666666667</v>
      </c>
      <c r="J697" s="70">
        <f t="shared" si="61"/>
        <v>1250</v>
      </c>
      <c r="K697" s="242">
        <f t="shared" si="62"/>
        <v>296</v>
      </c>
      <c r="L697" s="279">
        <f t="shared" si="64"/>
        <v>304</v>
      </c>
      <c r="M697" s="278">
        <f t="shared" si="65"/>
        <v>204</v>
      </c>
    </row>
    <row r="698" ht="18" customHeight="1" spans="1:13">
      <c r="A698" s="269">
        <f t="shared" si="63"/>
        <v>5</v>
      </c>
      <c r="B698" s="270">
        <v>21002</v>
      </c>
      <c r="C698" s="271" t="s">
        <v>727</v>
      </c>
      <c r="D698" s="273">
        <v>2879</v>
      </c>
      <c r="E698" s="273">
        <v>1061</v>
      </c>
      <c r="F698" s="273">
        <v>1061</v>
      </c>
      <c r="G698" s="273">
        <v>0</v>
      </c>
      <c r="H698" s="273">
        <v>1592</v>
      </c>
      <c r="I698" s="47">
        <f t="shared" si="60"/>
        <v>36.8530739840222</v>
      </c>
      <c r="J698" s="70">
        <f t="shared" si="61"/>
        <v>66.6457286432161</v>
      </c>
      <c r="K698" s="242">
        <f t="shared" si="62"/>
        <v>5001</v>
      </c>
      <c r="L698" s="279">
        <f t="shared" si="64"/>
        <v>6593</v>
      </c>
      <c r="M698" s="278">
        <f t="shared" si="65"/>
        <v>5532</v>
      </c>
    </row>
    <row r="699" ht="18" customHeight="1" spans="1:13">
      <c r="A699" s="269">
        <f t="shared" si="63"/>
        <v>7</v>
      </c>
      <c r="B699" s="270">
        <v>2100201</v>
      </c>
      <c r="C699" s="271" t="s">
        <v>728</v>
      </c>
      <c r="D699" s="273">
        <v>1567</v>
      </c>
      <c r="E699" s="273">
        <v>381</v>
      </c>
      <c r="F699" s="273">
        <v>381</v>
      </c>
      <c r="G699" s="273">
        <v>0</v>
      </c>
      <c r="H699" s="273">
        <v>910</v>
      </c>
      <c r="I699" s="47">
        <f t="shared" si="60"/>
        <v>24.3139757498405</v>
      </c>
      <c r="J699" s="70">
        <f t="shared" si="61"/>
        <v>41.8681318681319</v>
      </c>
      <c r="K699" s="242">
        <f t="shared" si="62"/>
        <v>2329</v>
      </c>
      <c r="L699" s="279">
        <f t="shared" si="64"/>
        <v>3239</v>
      </c>
      <c r="M699" s="278">
        <f t="shared" si="65"/>
        <v>2858</v>
      </c>
    </row>
    <row r="700" ht="18" customHeight="1" spans="1:13">
      <c r="A700" s="269">
        <f t="shared" si="63"/>
        <v>7</v>
      </c>
      <c r="B700" s="270">
        <v>2100202</v>
      </c>
      <c r="C700" s="271" t="s">
        <v>729</v>
      </c>
      <c r="D700" s="273">
        <v>378</v>
      </c>
      <c r="E700" s="273">
        <v>213</v>
      </c>
      <c r="F700" s="273">
        <v>213</v>
      </c>
      <c r="G700" s="273">
        <v>0</v>
      </c>
      <c r="H700" s="273">
        <v>285</v>
      </c>
      <c r="I700" s="47">
        <f t="shared" si="60"/>
        <v>56.3492063492063</v>
      </c>
      <c r="J700" s="70">
        <f t="shared" si="61"/>
        <v>74.7368421052632</v>
      </c>
      <c r="K700" s="242">
        <f t="shared" si="62"/>
        <v>804</v>
      </c>
      <c r="L700" s="279">
        <f t="shared" si="64"/>
        <v>1089</v>
      </c>
      <c r="M700" s="278">
        <f t="shared" si="65"/>
        <v>876</v>
      </c>
    </row>
    <row r="701" customHeight="1" spans="1:13">
      <c r="A701" s="269">
        <f t="shared" si="63"/>
        <v>7</v>
      </c>
      <c r="B701" s="270">
        <v>2100203</v>
      </c>
      <c r="C701" s="271" t="s">
        <v>730</v>
      </c>
      <c r="D701" s="273">
        <v>0</v>
      </c>
      <c r="E701" s="273">
        <v>0</v>
      </c>
      <c r="F701" s="273">
        <v>0</v>
      </c>
      <c r="G701" s="273">
        <v>0</v>
      </c>
      <c r="H701" s="273">
        <v>0</v>
      </c>
      <c r="I701" s="47">
        <f t="shared" si="60"/>
        <v>0</v>
      </c>
      <c r="J701" s="70">
        <f t="shared" si="61"/>
        <v>0</v>
      </c>
      <c r="K701" s="242">
        <f t="shared" si="62"/>
        <v>0</v>
      </c>
      <c r="L701" s="279">
        <f t="shared" si="64"/>
        <v>0</v>
      </c>
      <c r="M701" s="278">
        <f t="shared" si="65"/>
        <v>0</v>
      </c>
    </row>
    <row r="702" customHeight="1" spans="1:13">
      <c r="A702" s="269">
        <f t="shared" si="63"/>
        <v>7</v>
      </c>
      <c r="B702" s="270">
        <v>2100204</v>
      </c>
      <c r="C702" s="271" t="s">
        <v>731</v>
      </c>
      <c r="D702" s="273">
        <v>0</v>
      </c>
      <c r="E702" s="273">
        <v>0</v>
      </c>
      <c r="F702" s="273">
        <v>0</v>
      </c>
      <c r="G702" s="273">
        <v>0</v>
      </c>
      <c r="H702" s="273">
        <v>0</v>
      </c>
      <c r="I702" s="47">
        <f t="shared" si="60"/>
        <v>0</v>
      </c>
      <c r="J702" s="70">
        <f t="shared" si="61"/>
        <v>0</v>
      </c>
      <c r="K702" s="242">
        <f t="shared" si="62"/>
        <v>0</v>
      </c>
      <c r="L702" s="279">
        <f t="shared" si="64"/>
        <v>0</v>
      </c>
      <c r="M702" s="278">
        <f t="shared" si="65"/>
        <v>0</v>
      </c>
    </row>
    <row r="703" ht="18" customHeight="1" spans="1:13">
      <c r="A703" s="269">
        <f t="shared" si="63"/>
        <v>7</v>
      </c>
      <c r="B703" s="270">
        <v>2100205</v>
      </c>
      <c r="C703" s="271" t="s">
        <v>732</v>
      </c>
      <c r="D703" s="273">
        <v>663</v>
      </c>
      <c r="E703" s="273">
        <v>352</v>
      </c>
      <c r="F703" s="273">
        <v>352</v>
      </c>
      <c r="G703" s="273">
        <v>0</v>
      </c>
      <c r="H703" s="273">
        <v>332</v>
      </c>
      <c r="I703" s="47">
        <f t="shared" si="60"/>
        <v>53.0920060331825</v>
      </c>
      <c r="J703" s="70">
        <f t="shared" si="61"/>
        <v>106.024096385542</v>
      </c>
      <c r="K703" s="242">
        <f t="shared" si="62"/>
        <v>1367</v>
      </c>
      <c r="L703" s="279">
        <f t="shared" si="64"/>
        <v>1699</v>
      </c>
      <c r="M703" s="278">
        <f t="shared" si="65"/>
        <v>1347</v>
      </c>
    </row>
    <row r="704" customHeight="1" spans="1:13">
      <c r="A704" s="269">
        <f t="shared" si="63"/>
        <v>7</v>
      </c>
      <c r="B704" s="270">
        <v>2100206</v>
      </c>
      <c r="C704" s="271" t="s">
        <v>733</v>
      </c>
      <c r="D704" s="273">
        <v>0</v>
      </c>
      <c r="E704" s="273">
        <v>0</v>
      </c>
      <c r="F704" s="273">
        <v>0</v>
      </c>
      <c r="G704" s="273">
        <v>0</v>
      </c>
      <c r="H704" s="273">
        <v>0</v>
      </c>
      <c r="I704" s="47">
        <f t="shared" si="60"/>
        <v>0</v>
      </c>
      <c r="J704" s="70">
        <f t="shared" si="61"/>
        <v>0</v>
      </c>
      <c r="K704" s="242">
        <f t="shared" si="62"/>
        <v>0</v>
      </c>
      <c r="L704" s="279">
        <f t="shared" si="64"/>
        <v>0</v>
      </c>
      <c r="M704" s="278">
        <f t="shared" si="65"/>
        <v>0</v>
      </c>
    </row>
    <row r="705" customHeight="1" spans="1:13">
      <c r="A705" s="269">
        <f t="shared" si="63"/>
        <v>7</v>
      </c>
      <c r="B705" s="270">
        <v>2100207</v>
      </c>
      <c r="C705" s="271" t="s">
        <v>734</v>
      </c>
      <c r="D705" s="273">
        <v>0</v>
      </c>
      <c r="E705" s="273">
        <v>0</v>
      </c>
      <c r="F705" s="273">
        <v>0</v>
      </c>
      <c r="G705" s="273">
        <v>0</v>
      </c>
      <c r="H705" s="273">
        <v>0</v>
      </c>
      <c r="I705" s="47">
        <f t="shared" si="60"/>
        <v>0</v>
      </c>
      <c r="J705" s="70">
        <f t="shared" si="61"/>
        <v>0</v>
      </c>
      <c r="K705" s="242">
        <f t="shared" si="62"/>
        <v>0</v>
      </c>
      <c r="L705" s="279">
        <f t="shared" si="64"/>
        <v>0</v>
      </c>
      <c r="M705" s="278">
        <f t="shared" si="65"/>
        <v>0</v>
      </c>
    </row>
    <row r="706" customHeight="1" spans="1:13">
      <c r="A706" s="269">
        <f t="shared" si="63"/>
        <v>7</v>
      </c>
      <c r="B706" s="270">
        <v>2100208</v>
      </c>
      <c r="C706" s="271" t="s">
        <v>735</v>
      </c>
      <c r="D706" s="273">
        <v>0</v>
      </c>
      <c r="E706" s="273">
        <v>0</v>
      </c>
      <c r="F706" s="273">
        <v>0</v>
      </c>
      <c r="G706" s="273">
        <v>0</v>
      </c>
      <c r="H706" s="273">
        <v>0</v>
      </c>
      <c r="I706" s="47">
        <f t="shared" si="60"/>
        <v>0</v>
      </c>
      <c r="J706" s="70">
        <f t="shared" si="61"/>
        <v>0</v>
      </c>
      <c r="K706" s="242">
        <f t="shared" si="62"/>
        <v>0</v>
      </c>
      <c r="L706" s="279">
        <f t="shared" si="64"/>
        <v>0</v>
      </c>
      <c r="M706" s="278">
        <f t="shared" si="65"/>
        <v>0</v>
      </c>
    </row>
    <row r="707" customHeight="1" spans="1:13">
      <c r="A707" s="269">
        <f t="shared" si="63"/>
        <v>7</v>
      </c>
      <c r="B707" s="270">
        <v>2100209</v>
      </c>
      <c r="C707" s="271" t="s">
        <v>736</v>
      </c>
      <c r="D707" s="273">
        <v>0</v>
      </c>
      <c r="E707" s="273">
        <v>0</v>
      </c>
      <c r="F707" s="273">
        <v>0</v>
      </c>
      <c r="G707" s="273">
        <v>0</v>
      </c>
      <c r="H707" s="273">
        <v>0</v>
      </c>
      <c r="I707" s="47">
        <f t="shared" si="60"/>
        <v>0</v>
      </c>
      <c r="J707" s="70">
        <f t="shared" si="61"/>
        <v>0</v>
      </c>
      <c r="K707" s="242">
        <f t="shared" si="62"/>
        <v>0</v>
      </c>
      <c r="L707" s="279">
        <f t="shared" si="64"/>
        <v>0</v>
      </c>
      <c r="M707" s="278">
        <f t="shared" si="65"/>
        <v>0</v>
      </c>
    </row>
    <row r="708" customHeight="1" spans="1:13">
      <c r="A708" s="269">
        <f t="shared" si="63"/>
        <v>7</v>
      </c>
      <c r="B708" s="270">
        <v>2100210</v>
      </c>
      <c r="C708" s="271" t="s">
        <v>737</v>
      </c>
      <c r="D708" s="273">
        <v>0</v>
      </c>
      <c r="E708" s="273">
        <v>0</v>
      </c>
      <c r="F708" s="273">
        <v>0</v>
      </c>
      <c r="G708" s="273">
        <v>0</v>
      </c>
      <c r="H708" s="273">
        <v>0</v>
      </c>
      <c r="I708" s="47">
        <f t="shared" si="60"/>
        <v>0</v>
      </c>
      <c r="J708" s="70">
        <f t="shared" si="61"/>
        <v>0</v>
      </c>
      <c r="K708" s="242">
        <f t="shared" si="62"/>
        <v>0</v>
      </c>
      <c r="L708" s="279">
        <f t="shared" si="64"/>
        <v>0</v>
      </c>
      <c r="M708" s="278">
        <f t="shared" si="65"/>
        <v>0</v>
      </c>
    </row>
    <row r="709" customHeight="1" spans="1:13">
      <c r="A709" s="269">
        <f t="shared" si="63"/>
        <v>7</v>
      </c>
      <c r="B709" s="270">
        <v>2100211</v>
      </c>
      <c r="C709" s="271" t="s">
        <v>738</v>
      </c>
      <c r="D709" s="273">
        <v>0</v>
      </c>
      <c r="E709" s="273">
        <v>0</v>
      </c>
      <c r="F709" s="273">
        <v>0</v>
      </c>
      <c r="G709" s="273">
        <v>0</v>
      </c>
      <c r="H709" s="273">
        <v>0</v>
      </c>
      <c r="I709" s="47">
        <f t="shared" si="60"/>
        <v>0</v>
      </c>
      <c r="J709" s="70">
        <f t="shared" si="61"/>
        <v>0</v>
      </c>
      <c r="K709" s="242">
        <f t="shared" si="62"/>
        <v>0</v>
      </c>
      <c r="L709" s="279">
        <f t="shared" si="64"/>
        <v>0</v>
      </c>
      <c r="M709" s="278">
        <f t="shared" si="65"/>
        <v>0</v>
      </c>
    </row>
    <row r="710" ht="18" customHeight="1" spans="1:13">
      <c r="A710" s="269">
        <f t="shared" si="63"/>
        <v>7</v>
      </c>
      <c r="B710" s="270">
        <v>2100299</v>
      </c>
      <c r="C710" s="271" t="s">
        <v>739</v>
      </c>
      <c r="D710" s="273">
        <v>271</v>
      </c>
      <c r="E710" s="273">
        <v>115</v>
      </c>
      <c r="F710" s="273">
        <v>115</v>
      </c>
      <c r="G710" s="273">
        <v>0</v>
      </c>
      <c r="H710" s="273">
        <v>65</v>
      </c>
      <c r="I710" s="47">
        <f t="shared" si="60"/>
        <v>42.4354243542435</v>
      </c>
      <c r="J710" s="70">
        <f t="shared" si="61"/>
        <v>176.923076923077</v>
      </c>
      <c r="K710" s="242">
        <f t="shared" si="62"/>
        <v>501</v>
      </c>
      <c r="L710" s="279">
        <f t="shared" si="64"/>
        <v>566</v>
      </c>
      <c r="M710" s="278">
        <f t="shared" si="65"/>
        <v>451</v>
      </c>
    </row>
    <row r="711" ht="18" customHeight="1" spans="1:13">
      <c r="A711" s="269">
        <f t="shared" si="63"/>
        <v>5</v>
      </c>
      <c r="B711" s="270">
        <v>21003</v>
      </c>
      <c r="C711" s="271" t="s">
        <v>740</v>
      </c>
      <c r="D711" s="273">
        <v>7506</v>
      </c>
      <c r="E711" s="273">
        <v>5267</v>
      </c>
      <c r="F711" s="273">
        <v>5267</v>
      </c>
      <c r="G711" s="273">
        <v>0</v>
      </c>
      <c r="H711" s="273">
        <v>14158</v>
      </c>
      <c r="I711" s="47">
        <f t="shared" si="60"/>
        <v>70.1705302424727</v>
      </c>
      <c r="J711" s="70">
        <f t="shared" si="61"/>
        <v>37.2015821443707</v>
      </c>
      <c r="K711" s="242">
        <f t="shared" si="62"/>
        <v>18040</v>
      </c>
      <c r="L711" s="279">
        <f t="shared" si="64"/>
        <v>32198</v>
      </c>
      <c r="M711" s="278">
        <f t="shared" si="65"/>
        <v>26931</v>
      </c>
    </row>
    <row r="712" ht="18" customHeight="1" spans="1:13">
      <c r="A712" s="269">
        <f t="shared" si="63"/>
        <v>7</v>
      </c>
      <c r="B712" s="270">
        <v>2100301</v>
      </c>
      <c r="C712" s="271" t="s">
        <v>741</v>
      </c>
      <c r="D712" s="273">
        <v>660</v>
      </c>
      <c r="E712" s="273">
        <v>682</v>
      </c>
      <c r="F712" s="273">
        <v>682</v>
      </c>
      <c r="G712" s="273">
        <v>0</v>
      </c>
      <c r="H712" s="273">
        <v>562</v>
      </c>
      <c r="I712" s="47">
        <f t="shared" ref="I712:I775" si="66">IFERROR(E712/D712,0)*100</f>
        <v>103.333333333333</v>
      </c>
      <c r="J712" s="70">
        <f t="shared" ref="J712:J775" si="67">IFERROR(E712/H712,0)*100</f>
        <v>121.35231316726</v>
      </c>
      <c r="K712" s="242">
        <f t="shared" si="62"/>
        <v>2024</v>
      </c>
      <c r="L712" s="279">
        <f t="shared" si="64"/>
        <v>2586</v>
      </c>
      <c r="M712" s="278">
        <f t="shared" si="65"/>
        <v>1904</v>
      </c>
    </row>
    <row r="713" ht="18" customHeight="1" spans="1:13">
      <c r="A713" s="269">
        <f t="shared" si="63"/>
        <v>7</v>
      </c>
      <c r="B713" s="270">
        <v>2100302</v>
      </c>
      <c r="C713" s="271" t="s">
        <v>742</v>
      </c>
      <c r="D713" s="273">
        <v>5794</v>
      </c>
      <c r="E713" s="273">
        <v>4355</v>
      </c>
      <c r="F713" s="273">
        <v>4355</v>
      </c>
      <c r="G713" s="273">
        <v>0</v>
      </c>
      <c r="H713" s="273">
        <v>7174</v>
      </c>
      <c r="I713" s="47">
        <f t="shared" si="66"/>
        <v>75.1639627200552</v>
      </c>
      <c r="J713" s="70">
        <f t="shared" si="67"/>
        <v>60.705324783942</v>
      </c>
      <c r="K713" s="242">
        <f t="shared" si="62"/>
        <v>14504</v>
      </c>
      <c r="L713" s="279">
        <f t="shared" si="64"/>
        <v>21678</v>
      </c>
      <c r="M713" s="278">
        <f t="shared" si="65"/>
        <v>17323</v>
      </c>
    </row>
    <row r="714" ht="18" customHeight="1" spans="1:13">
      <c r="A714" s="269">
        <f t="shared" si="63"/>
        <v>7</v>
      </c>
      <c r="B714" s="270">
        <v>2100399</v>
      </c>
      <c r="C714" s="271" t="s">
        <v>743</v>
      </c>
      <c r="D714" s="273">
        <v>1052</v>
      </c>
      <c r="E714" s="273">
        <v>230</v>
      </c>
      <c r="F714" s="273">
        <v>230</v>
      </c>
      <c r="G714" s="273">
        <v>0</v>
      </c>
      <c r="H714" s="273">
        <v>6422</v>
      </c>
      <c r="I714" s="47">
        <f t="shared" si="66"/>
        <v>21.8631178707224</v>
      </c>
      <c r="J714" s="70">
        <f t="shared" si="67"/>
        <v>3.58143880411087</v>
      </c>
      <c r="K714" s="242">
        <f t="shared" si="62"/>
        <v>1512</v>
      </c>
      <c r="L714" s="279">
        <f t="shared" si="64"/>
        <v>7934</v>
      </c>
      <c r="M714" s="278">
        <f t="shared" si="65"/>
        <v>7704</v>
      </c>
    </row>
    <row r="715" ht="18" customHeight="1" spans="1:13">
      <c r="A715" s="269">
        <f t="shared" si="63"/>
        <v>5</v>
      </c>
      <c r="B715" s="270">
        <v>21004</v>
      </c>
      <c r="C715" s="271" t="s">
        <v>744</v>
      </c>
      <c r="D715" s="273">
        <v>5838</v>
      </c>
      <c r="E715" s="273">
        <v>6594</v>
      </c>
      <c r="F715" s="273">
        <v>6179</v>
      </c>
      <c r="G715" s="273">
        <v>415</v>
      </c>
      <c r="H715" s="273">
        <v>5340</v>
      </c>
      <c r="I715" s="47">
        <f t="shared" si="66"/>
        <v>112.94964028777</v>
      </c>
      <c r="J715" s="70">
        <f t="shared" si="67"/>
        <v>123.483146067416</v>
      </c>
      <c r="K715" s="242">
        <f t="shared" si="62"/>
        <v>19026</v>
      </c>
      <c r="L715" s="279">
        <f t="shared" si="64"/>
        <v>24366</v>
      </c>
      <c r="M715" s="278">
        <f t="shared" si="65"/>
        <v>17772</v>
      </c>
    </row>
    <row r="716" ht="18" customHeight="1" spans="1:13">
      <c r="A716" s="269">
        <f t="shared" si="63"/>
        <v>7</v>
      </c>
      <c r="B716" s="270">
        <v>2100401</v>
      </c>
      <c r="C716" s="271" t="s">
        <v>745</v>
      </c>
      <c r="D716" s="273">
        <v>1072</v>
      </c>
      <c r="E716" s="273">
        <v>564</v>
      </c>
      <c r="F716" s="273">
        <v>564</v>
      </c>
      <c r="G716" s="273">
        <v>0</v>
      </c>
      <c r="H716" s="273">
        <v>549</v>
      </c>
      <c r="I716" s="47">
        <f t="shared" si="66"/>
        <v>52.6119402985075</v>
      </c>
      <c r="J716" s="70">
        <f t="shared" si="67"/>
        <v>102.732240437158</v>
      </c>
      <c r="K716" s="242">
        <f t="shared" si="62"/>
        <v>2200</v>
      </c>
      <c r="L716" s="279">
        <f t="shared" si="64"/>
        <v>2749</v>
      </c>
      <c r="M716" s="278">
        <f t="shared" si="65"/>
        <v>2185</v>
      </c>
    </row>
    <row r="717" ht="18" customHeight="1" spans="1:13">
      <c r="A717" s="269">
        <f t="shared" si="63"/>
        <v>7</v>
      </c>
      <c r="B717" s="270">
        <v>2100402</v>
      </c>
      <c r="C717" s="271" t="s">
        <v>746</v>
      </c>
      <c r="D717" s="273">
        <v>471</v>
      </c>
      <c r="E717" s="273">
        <v>252</v>
      </c>
      <c r="F717" s="273">
        <v>252</v>
      </c>
      <c r="G717" s="273">
        <v>0</v>
      </c>
      <c r="H717" s="273">
        <v>239</v>
      </c>
      <c r="I717" s="47">
        <f t="shared" si="66"/>
        <v>53.5031847133758</v>
      </c>
      <c r="J717" s="70">
        <f t="shared" si="67"/>
        <v>105.439330543933</v>
      </c>
      <c r="K717" s="242">
        <f t="shared" si="62"/>
        <v>975</v>
      </c>
      <c r="L717" s="279">
        <f t="shared" si="64"/>
        <v>1214</v>
      </c>
      <c r="M717" s="278">
        <f t="shared" si="65"/>
        <v>962</v>
      </c>
    </row>
    <row r="718" ht="18" customHeight="1" spans="1:13">
      <c r="A718" s="269">
        <f t="shared" si="63"/>
        <v>7</v>
      </c>
      <c r="B718" s="270">
        <v>2100403</v>
      </c>
      <c r="C718" s="271" t="s">
        <v>747</v>
      </c>
      <c r="D718" s="273">
        <v>477</v>
      </c>
      <c r="E718" s="273">
        <v>387</v>
      </c>
      <c r="F718" s="273">
        <v>387</v>
      </c>
      <c r="G718" s="273">
        <v>0</v>
      </c>
      <c r="H718" s="273">
        <v>413</v>
      </c>
      <c r="I718" s="47">
        <f t="shared" si="66"/>
        <v>81.1320754716981</v>
      </c>
      <c r="J718" s="70">
        <f t="shared" si="67"/>
        <v>93.7046004842615</v>
      </c>
      <c r="K718" s="242">
        <f t="shared" ref="K718:K781" si="68">D718+E718+F718+G718</f>
        <v>1251</v>
      </c>
      <c r="L718" s="279">
        <f t="shared" si="64"/>
        <v>1664</v>
      </c>
      <c r="M718" s="278">
        <f t="shared" si="65"/>
        <v>1277</v>
      </c>
    </row>
    <row r="719" customHeight="1" spans="1:13">
      <c r="A719" s="269">
        <f t="shared" ref="A719:A782" si="69">LEN(B719)</f>
        <v>7</v>
      </c>
      <c r="B719" s="270">
        <v>2100404</v>
      </c>
      <c r="C719" s="271" t="s">
        <v>748</v>
      </c>
      <c r="D719" s="273">
        <v>0</v>
      </c>
      <c r="E719" s="273">
        <v>0</v>
      </c>
      <c r="F719" s="273">
        <v>0</v>
      </c>
      <c r="G719" s="273">
        <v>0</v>
      </c>
      <c r="H719" s="273">
        <v>0</v>
      </c>
      <c r="I719" s="47">
        <f t="shared" si="66"/>
        <v>0</v>
      </c>
      <c r="J719" s="70">
        <f t="shared" si="67"/>
        <v>0</v>
      </c>
      <c r="K719" s="242">
        <f t="shared" si="68"/>
        <v>0</v>
      </c>
      <c r="L719" s="279">
        <f t="shared" ref="L719:L782" si="70">D719+E719+F719+G719+H719</f>
        <v>0</v>
      </c>
      <c r="M719" s="278">
        <f t="shared" ref="M719:M782" si="71">D719+E719+H719</f>
        <v>0</v>
      </c>
    </row>
    <row r="720" customHeight="1" spans="1:13">
      <c r="A720" s="269">
        <f t="shared" si="69"/>
        <v>7</v>
      </c>
      <c r="B720" s="270">
        <v>2100405</v>
      </c>
      <c r="C720" s="271" t="s">
        <v>749</v>
      </c>
      <c r="D720" s="273">
        <v>0</v>
      </c>
      <c r="E720" s="273">
        <v>0</v>
      </c>
      <c r="F720" s="273">
        <v>0</v>
      </c>
      <c r="G720" s="273">
        <v>0</v>
      </c>
      <c r="H720" s="273">
        <v>0</v>
      </c>
      <c r="I720" s="47">
        <f t="shared" si="66"/>
        <v>0</v>
      </c>
      <c r="J720" s="70">
        <f t="shared" si="67"/>
        <v>0</v>
      </c>
      <c r="K720" s="242">
        <f t="shared" si="68"/>
        <v>0</v>
      </c>
      <c r="L720" s="279">
        <f t="shared" si="70"/>
        <v>0</v>
      </c>
      <c r="M720" s="278">
        <f t="shared" si="71"/>
        <v>0</v>
      </c>
    </row>
    <row r="721" customHeight="1" spans="1:13">
      <c r="A721" s="269">
        <f t="shared" si="69"/>
        <v>7</v>
      </c>
      <c r="B721" s="270">
        <v>2100406</v>
      </c>
      <c r="C721" s="271" t="s">
        <v>750</v>
      </c>
      <c r="D721" s="273">
        <v>0</v>
      </c>
      <c r="E721" s="273">
        <v>0</v>
      </c>
      <c r="F721" s="273">
        <v>0</v>
      </c>
      <c r="G721" s="273">
        <v>0</v>
      </c>
      <c r="H721" s="273">
        <v>0</v>
      </c>
      <c r="I721" s="47">
        <f t="shared" si="66"/>
        <v>0</v>
      </c>
      <c r="J721" s="70">
        <f t="shared" si="67"/>
        <v>0</v>
      </c>
      <c r="K721" s="242">
        <f t="shared" si="68"/>
        <v>0</v>
      </c>
      <c r="L721" s="279">
        <f t="shared" si="70"/>
        <v>0</v>
      </c>
      <c r="M721" s="278">
        <f t="shared" si="71"/>
        <v>0</v>
      </c>
    </row>
    <row r="722" customHeight="1" spans="1:13">
      <c r="A722" s="269">
        <f t="shared" si="69"/>
        <v>7</v>
      </c>
      <c r="B722" s="270">
        <v>2100407</v>
      </c>
      <c r="C722" s="271" t="s">
        <v>751</v>
      </c>
      <c r="D722" s="273">
        <v>0</v>
      </c>
      <c r="E722" s="273">
        <v>0</v>
      </c>
      <c r="F722" s="273">
        <v>0</v>
      </c>
      <c r="G722" s="273">
        <v>0</v>
      </c>
      <c r="H722" s="273">
        <v>0</v>
      </c>
      <c r="I722" s="47">
        <f t="shared" si="66"/>
        <v>0</v>
      </c>
      <c r="J722" s="70">
        <f t="shared" si="67"/>
        <v>0</v>
      </c>
      <c r="K722" s="242">
        <f t="shared" si="68"/>
        <v>0</v>
      </c>
      <c r="L722" s="279">
        <f t="shared" si="70"/>
        <v>0</v>
      </c>
      <c r="M722" s="278">
        <f t="shared" si="71"/>
        <v>0</v>
      </c>
    </row>
    <row r="723" ht="18" customHeight="1" spans="1:13">
      <c r="A723" s="269">
        <f t="shared" si="69"/>
        <v>7</v>
      </c>
      <c r="B723" s="270">
        <v>2100408</v>
      </c>
      <c r="C723" s="271" t="s">
        <v>752</v>
      </c>
      <c r="D723" s="273">
        <v>3562</v>
      </c>
      <c r="E723" s="273">
        <v>4207</v>
      </c>
      <c r="F723" s="273">
        <v>4207</v>
      </c>
      <c r="G723" s="273">
        <v>0</v>
      </c>
      <c r="H723" s="273">
        <v>569</v>
      </c>
      <c r="I723" s="47">
        <f t="shared" si="66"/>
        <v>118.107804604155</v>
      </c>
      <c r="J723" s="70">
        <f t="shared" si="67"/>
        <v>739.367311072056</v>
      </c>
      <c r="K723" s="242">
        <f t="shared" si="68"/>
        <v>11976</v>
      </c>
      <c r="L723" s="279">
        <f t="shared" si="70"/>
        <v>12545</v>
      </c>
      <c r="M723" s="278">
        <f t="shared" si="71"/>
        <v>8338</v>
      </c>
    </row>
    <row r="724" ht="18" customHeight="1" spans="1:13">
      <c r="A724" s="269">
        <f t="shared" si="69"/>
        <v>7</v>
      </c>
      <c r="B724" s="270">
        <v>2100409</v>
      </c>
      <c r="C724" s="271" t="s">
        <v>753</v>
      </c>
      <c r="D724" s="273">
        <v>142</v>
      </c>
      <c r="E724" s="273">
        <v>1086</v>
      </c>
      <c r="F724" s="273">
        <v>764</v>
      </c>
      <c r="G724" s="273">
        <v>322</v>
      </c>
      <c r="H724" s="273">
        <v>1480</v>
      </c>
      <c r="I724" s="47">
        <f t="shared" si="66"/>
        <v>764.788732394366</v>
      </c>
      <c r="J724" s="70">
        <f t="shared" si="67"/>
        <v>73.3783783783784</v>
      </c>
      <c r="K724" s="242">
        <f t="shared" si="68"/>
        <v>2314</v>
      </c>
      <c r="L724" s="279">
        <f t="shared" si="70"/>
        <v>3794</v>
      </c>
      <c r="M724" s="278">
        <f t="shared" si="71"/>
        <v>2708</v>
      </c>
    </row>
    <row r="725" customHeight="1" spans="1:13">
      <c r="A725" s="269">
        <f t="shared" si="69"/>
        <v>7</v>
      </c>
      <c r="B725" s="270">
        <v>2100410</v>
      </c>
      <c r="C725" s="271" t="s">
        <v>754</v>
      </c>
      <c r="D725" s="273">
        <v>0</v>
      </c>
      <c r="E725" s="273">
        <v>98</v>
      </c>
      <c r="F725" s="273">
        <v>5</v>
      </c>
      <c r="G725" s="273">
        <v>93</v>
      </c>
      <c r="H725" s="273">
        <v>1678</v>
      </c>
      <c r="I725" s="47">
        <f t="shared" si="66"/>
        <v>0</v>
      </c>
      <c r="J725" s="70">
        <f t="shared" si="67"/>
        <v>5.84028605482718</v>
      </c>
      <c r="K725" s="242">
        <f t="shared" si="68"/>
        <v>196</v>
      </c>
      <c r="L725" s="279">
        <f t="shared" si="70"/>
        <v>1874</v>
      </c>
      <c r="M725" s="278">
        <f t="shared" si="71"/>
        <v>1776</v>
      </c>
    </row>
    <row r="726" ht="18" customHeight="1" spans="1:13">
      <c r="A726" s="269">
        <f t="shared" si="69"/>
        <v>7</v>
      </c>
      <c r="B726" s="270">
        <v>2100499</v>
      </c>
      <c r="C726" s="271" t="s">
        <v>755</v>
      </c>
      <c r="D726" s="273">
        <v>114</v>
      </c>
      <c r="E726" s="273">
        <v>0</v>
      </c>
      <c r="F726" s="273">
        <v>0</v>
      </c>
      <c r="G726" s="273">
        <v>0</v>
      </c>
      <c r="H726" s="273">
        <v>412</v>
      </c>
      <c r="I726" s="47">
        <f t="shared" si="66"/>
        <v>0</v>
      </c>
      <c r="J726" s="70">
        <f t="shared" si="67"/>
        <v>0</v>
      </c>
      <c r="K726" s="242">
        <f t="shared" si="68"/>
        <v>114</v>
      </c>
      <c r="L726" s="279">
        <f t="shared" si="70"/>
        <v>526</v>
      </c>
      <c r="M726" s="278">
        <f t="shared" si="71"/>
        <v>526</v>
      </c>
    </row>
    <row r="727" ht="18" customHeight="1" spans="1:13">
      <c r="A727" s="269">
        <f t="shared" si="69"/>
        <v>5</v>
      </c>
      <c r="B727" s="270">
        <v>21006</v>
      </c>
      <c r="C727" s="271" t="s">
        <v>756</v>
      </c>
      <c r="D727" s="273">
        <v>20</v>
      </c>
      <c r="E727" s="273">
        <v>110</v>
      </c>
      <c r="F727" s="273">
        <v>110</v>
      </c>
      <c r="G727" s="273">
        <v>0</v>
      </c>
      <c r="H727" s="273">
        <v>0</v>
      </c>
      <c r="I727" s="47">
        <f t="shared" si="66"/>
        <v>550</v>
      </c>
      <c r="J727" s="70">
        <f t="shared" si="67"/>
        <v>0</v>
      </c>
      <c r="K727" s="242">
        <f t="shared" si="68"/>
        <v>240</v>
      </c>
      <c r="L727" s="279">
        <f t="shared" si="70"/>
        <v>240</v>
      </c>
      <c r="M727" s="278">
        <f t="shared" si="71"/>
        <v>130</v>
      </c>
    </row>
    <row r="728" ht="18" customHeight="1" spans="1:13">
      <c r="A728" s="269">
        <f t="shared" si="69"/>
        <v>7</v>
      </c>
      <c r="B728" s="270">
        <v>2100601</v>
      </c>
      <c r="C728" s="271" t="s">
        <v>757</v>
      </c>
      <c r="D728" s="273">
        <v>20</v>
      </c>
      <c r="E728" s="273">
        <v>110</v>
      </c>
      <c r="F728" s="273">
        <v>110</v>
      </c>
      <c r="G728" s="273">
        <v>0</v>
      </c>
      <c r="H728" s="273">
        <v>0</v>
      </c>
      <c r="I728" s="47">
        <f t="shared" si="66"/>
        <v>550</v>
      </c>
      <c r="J728" s="70">
        <f t="shared" si="67"/>
        <v>0</v>
      </c>
      <c r="K728" s="242">
        <f t="shared" si="68"/>
        <v>240</v>
      </c>
      <c r="L728" s="279">
        <f t="shared" si="70"/>
        <v>240</v>
      </c>
      <c r="M728" s="278">
        <f t="shared" si="71"/>
        <v>130</v>
      </c>
    </row>
    <row r="729" customHeight="1" spans="1:13">
      <c r="A729" s="269">
        <f t="shared" si="69"/>
        <v>7</v>
      </c>
      <c r="B729" s="270">
        <v>2100699</v>
      </c>
      <c r="C729" s="271" t="s">
        <v>758</v>
      </c>
      <c r="D729" s="273">
        <v>0</v>
      </c>
      <c r="E729" s="273">
        <v>0</v>
      </c>
      <c r="F729" s="273">
        <v>0</v>
      </c>
      <c r="G729" s="273">
        <v>0</v>
      </c>
      <c r="H729" s="273">
        <v>0</v>
      </c>
      <c r="I729" s="47">
        <f t="shared" si="66"/>
        <v>0</v>
      </c>
      <c r="J729" s="70">
        <f t="shared" si="67"/>
        <v>0</v>
      </c>
      <c r="K729" s="242">
        <f t="shared" si="68"/>
        <v>0</v>
      </c>
      <c r="L729" s="279">
        <f t="shared" si="70"/>
        <v>0</v>
      </c>
      <c r="M729" s="278">
        <f t="shared" si="71"/>
        <v>0</v>
      </c>
    </row>
    <row r="730" ht="18" customHeight="1" spans="1:13">
      <c r="A730" s="269">
        <f t="shared" si="69"/>
        <v>5</v>
      </c>
      <c r="B730" s="270">
        <v>21007</v>
      </c>
      <c r="C730" s="271" t="s">
        <v>759</v>
      </c>
      <c r="D730" s="273">
        <v>1091</v>
      </c>
      <c r="E730" s="273">
        <v>934</v>
      </c>
      <c r="F730" s="273">
        <v>814</v>
      </c>
      <c r="G730" s="273">
        <v>120</v>
      </c>
      <c r="H730" s="273">
        <v>1205</v>
      </c>
      <c r="I730" s="47">
        <f t="shared" si="66"/>
        <v>85.6095325389551</v>
      </c>
      <c r="J730" s="70">
        <f t="shared" si="67"/>
        <v>77.5103734439834</v>
      </c>
      <c r="K730" s="242">
        <f t="shared" si="68"/>
        <v>2959</v>
      </c>
      <c r="L730" s="279">
        <f t="shared" si="70"/>
        <v>4164</v>
      </c>
      <c r="M730" s="278">
        <f t="shared" si="71"/>
        <v>3230</v>
      </c>
    </row>
    <row r="731" ht="18" customHeight="1" spans="1:13">
      <c r="A731" s="269">
        <f t="shared" si="69"/>
        <v>7</v>
      </c>
      <c r="B731" s="270">
        <v>2100716</v>
      </c>
      <c r="C731" s="271" t="s">
        <v>760</v>
      </c>
      <c r="D731" s="273">
        <v>150</v>
      </c>
      <c r="E731" s="273">
        <v>107</v>
      </c>
      <c r="F731" s="273">
        <v>0</v>
      </c>
      <c r="G731" s="273">
        <v>107</v>
      </c>
      <c r="H731" s="273">
        <v>112</v>
      </c>
      <c r="I731" s="47">
        <f t="shared" si="66"/>
        <v>71.3333333333333</v>
      </c>
      <c r="J731" s="70">
        <f t="shared" si="67"/>
        <v>95.5357142857143</v>
      </c>
      <c r="K731" s="242">
        <f t="shared" si="68"/>
        <v>364</v>
      </c>
      <c r="L731" s="279">
        <f t="shared" si="70"/>
        <v>476</v>
      </c>
      <c r="M731" s="278">
        <f t="shared" si="71"/>
        <v>369</v>
      </c>
    </row>
    <row r="732" ht="18" customHeight="1" spans="1:13">
      <c r="A732" s="269">
        <f t="shared" si="69"/>
        <v>7</v>
      </c>
      <c r="B732" s="270">
        <v>2100717</v>
      </c>
      <c r="C732" s="271" t="s">
        <v>761</v>
      </c>
      <c r="D732" s="273">
        <v>0</v>
      </c>
      <c r="E732" s="273">
        <v>816</v>
      </c>
      <c r="F732" s="273">
        <v>814</v>
      </c>
      <c r="G732" s="273">
        <v>2</v>
      </c>
      <c r="H732" s="273">
        <v>751</v>
      </c>
      <c r="I732" s="47">
        <f t="shared" si="66"/>
        <v>0</v>
      </c>
      <c r="J732" s="70">
        <f t="shared" si="67"/>
        <v>108.655126498003</v>
      </c>
      <c r="K732" s="242">
        <f t="shared" si="68"/>
        <v>1632</v>
      </c>
      <c r="L732" s="279">
        <f t="shared" si="70"/>
        <v>2383</v>
      </c>
      <c r="M732" s="278">
        <f t="shared" si="71"/>
        <v>1567</v>
      </c>
    </row>
    <row r="733" ht="18" customHeight="1" spans="1:13">
      <c r="A733" s="269">
        <f t="shared" si="69"/>
        <v>7</v>
      </c>
      <c r="B733" s="270">
        <v>2100799</v>
      </c>
      <c r="C733" s="271" t="s">
        <v>762</v>
      </c>
      <c r="D733" s="273">
        <v>941</v>
      </c>
      <c r="E733" s="273">
        <v>11</v>
      </c>
      <c r="F733" s="273">
        <v>0</v>
      </c>
      <c r="G733" s="273">
        <v>11</v>
      </c>
      <c r="H733" s="273">
        <v>342</v>
      </c>
      <c r="I733" s="47">
        <f t="shared" si="66"/>
        <v>1.16896918172157</v>
      </c>
      <c r="J733" s="70">
        <f t="shared" si="67"/>
        <v>3.21637426900585</v>
      </c>
      <c r="K733" s="242">
        <f t="shared" si="68"/>
        <v>963</v>
      </c>
      <c r="L733" s="279">
        <f t="shared" si="70"/>
        <v>1305</v>
      </c>
      <c r="M733" s="278">
        <f t="shared" si="71"/>
        <v>1294</v>
      </c>
    </row>
    <row r="734" ht="18" customHeight="1" spans="1:13">
      <c r="A734" s="269">
        <f t="shared" si="69"/>
        <v>5</v>
      </c>
      <c r="B734" s="270">
        <v>21011</v>
      </c>
      <c r="C734" s="271" t="s">
        <v>763</v>
      </c>
      <c r="D734" s="273">
        <v>17309</v>
      </c>
      <c r="E734" s="273">
        <v>17041</v>
      </c>
      <c r="F734" s="273">
        <v>14489</v>
      </c>
      <c r="G734" s="273">
        <v>2552</v>
      </c>
      <c r="H734" s="273">
        <v>16857</v>
      </c>
      <c r="I734" s="47">
        <f t="shared" si="66"/>
        <v>98.451672540297</v>
      </c>
      <c r="J734" s="70">
        <f t="shared" si="67"/>
        <v>101.091534674023</v>
      </c>
      <c r="K734" s="242">
        <f t="shared" si="68"/>
        <v>51391</v>
      </c>
      <c r="L734" s="279">
        <f t="shared" si="70"/>
        <v>68248</v>
      </c>
      <c r="M734" s="278">
        <f t="shared" si="71"/>
        <v>51207</v>
      </c>
    </row>
    <row r="735" ht="18" customHeight="1" spans="1:13">
      <c r="A735" s="269">
        <f t="shared" si="69"/>
        <v>7</v>
      </c>
      <c r="B735" s="270">
        <v>2101101</v>
      </c>
      <c r="C735" s="271" t="s">
        <v>764</v>
      </c>
      <c r="D735" s="273">
        <v>2694</v>
      </c>
      <c r="E735" s="273">
        <v>2699</v>
      </c>
      <c r="F735" s="273">
        <v>1716</v>
      </c>
      <c r="G735" s="273">
        <v>983</v>
      </c>
      <c r="H735" s="273">
        <v>2709</v>
      </c>
      <c r="I735" s="47">
        <f t="shared" si="66"/>
        <v>100.18559762435</v>
      </c>
      <c r="J735" s="70">
        <f t="shared" si="67"/>
        <v>99.6308600959764</v>
      </c>
      <c r="K735" s="242">
        <f t="shared" si="68"/>
        <v>8092</v>
      </c>
      <c r="L735" s="279">
        <f t="shared" si="70"/>
        <v>10801</v>
      </c>
      <c r="M735" s="278">
        <f t="shared" si="71"/>
        <v>8102</v>
      </c>
    </row>
    <row r="736" ht="18" customHeight="1" spans="1:13">
      <c r="A736" s="269">
        <f t="shared" si="69"/>
        <v>7</v>
      </c>
      <c r="B736" s="270">
        <v>2101102</v>
      </c>
      <c r="C736" s="271" t="s">
        <v>765</v>
      </c>
      <c r="D736" s="273">
        <v>9853</v>
      </c>
      <c r="E736" s="273">
        <v>9872</v>
      </c>
      <c r="F736" s="273">
        <v>8996</v>
      </c>
      <c r="G736" s="273">
        <v>876</v>
      </c>
      <c r="H736" s="273">
        <v>9705</v>
      </c>
      <c r="I736" s="47">
        <f t="shared" si="66"/>
        <v>100.192834669644</v>
      </c>
      <c r="J736" s="70">
        <f t="shared" si="67"/>
        <v>101.72076249356</v>
      </c>
      <c r="K736" s="242">
        <f t="shared" si="68"/>
        <v>29597</v>
      </c>
      <c r="L736" s="279">
        <f t="shared" si="70"/>
        <v>39302</v>
      </c>
      <c r="M736" s="278">
        <f t="shared" si="71"/>
        <v>29430</v>
      </c>
    </row>
    <row r="737" customHeight="1" spans="1:13">
      <c r="A737" s="269">
        <f t="shared" si="69"/>
        <v>7</v>
      </c>
      <c r="B737" s="270">
        <v>2101103</v>
      </c>
      <c r="C737" s="271" t="s">
        <v>766</v>
      </c>
      <c r="D737" s="273">
        <v>0</v>
      </c>
      <c r="E737" s="273">
        <v>0</v>
      </c>
      <c r="F737" s="273">
        <v>0</v>
      </c>
      <c r="G737" s="273">
        <v>0</v>
      </c>
      <c r="H737" s="273">
        <v>0</v>
      </c>
      <c r="I737" s="47">
        <f t="shared" si="66"/>
        <v>0</v>
      </c>
      <c r="J737" s="70">
        <f t="shared" si="67"/>
        <v>0</v>
      </c>
      <c r="K737" s="242">
        <f t="shared" si="68"/>
        <v>0</v>
      </c>
      <c r="L737" s="279">
        <f t="shared" si="70"/>
        <v>0</v>
      </c>
      <c r="M737" s="278">
        <f t="shared" si="71"/>
        <v>0</v>
      </c>
    </row>
    <row r="738" ht="18" customHeight="1" spans="1:13">
      <c r="A738" s="269">
        <f t="shared" si="69"/>
        <v>7</v>
      </c>
      <c r="B738" s="270">
        <v>2101199</v>
      </c>
      <c r="C738" s="271" t="s">
        <v>767</v>
      </c>
      <c r="D738" s="273">
        <v>4762</v>
      </c>
      <c r="E738" s="273">
        <v>4470</v>
      </c>
      <c r="F738" s="273">
        <v>3777</v>
      </c>
      <c r="G738" s="273">
        <v>693</v>
      </c>
      <c r="H738" s="273">
        <v>4443</v>
      </c>
      <c r="I738" s="47">
        <f t="shared" si="66"/>
        <v>93.8681226375472</v>
      </c>
      <c r="J738" s="70">
        <f t="shared" si="67"/>
        <v>100.607697501688</v>
      </c>
      <c r="K738" s="242">
        <f t="shared" si="68"/>
        <v>13702</v>
      </c>
      <c r="L738" s="279">
        <f t="shared" si="70"/>
        <v>18145</v>
      </c>
      <c r="M738" s="278">
        <f t="shared" si="71"/>
        <v>13675</v>
      </c>
    </row>
    <row r="739" ht="18" customHeight="1" spans="1:13">
      <c r="A739" s="269">
        <f t="shared" si="69"/>
        <v>5</v>
      </c>
      <c r="B739" s="270">
        <v>21012</v>
      </c>
      <c r="C739" s="271" t="s">
        <v>768</v>
      </c>
      <c r="D739" s="273">
        <v>38700</v>
      </c>
      <c r="E739" s="273">
        <v>1608</v>
      </c>
      <c r="F739" s="273">
        <v>1608</v>
      </c>
      <c r="G739" s="273">
        <v>0</v>
      </c>
      <c r="H739" s="273">
        <v>38289</v>
      </c>
      <c r="I739" s="47">
        <f t="shared" si="66"/>
        <v>4.15503875968992</v>
      </c>
      <c r="J739" s="70">
        <f t="shared" si="67"/>
        <v>4.1996395831701</v>
      </c>
      <c r="K739" s="242">
        <f t="shared" si="68"/>
        <v>41916</v>
      </c>
      <c r="L739" s="279">
        <f t="shared" si="70"/>
        <v>80205</v>
      </c>
      <c r="M739" s="278">
        <f t="shared" si="71"/>
        <v>78597</v>
      </c>
    </row>
    <row r="740" customHeight="1" spans="1:13">
      <c r="A740" s="269">
        <f t="shared" si="69"/>
        <v>7</v>
      </c>
      <c r="B740" s="270">
        <v>2101201</v>
      </c>
      <c r="C740" s="271" t="s">
        <v>769</v>
      </c>
      <c r="D740" s="273">
        <v>0</v>
      </c>
      <c r="E740" s="273">
        <v>0</v>
      </c>
      <c r="F740" s="273">
        <v>0</v>
      </c>
      <c r="G740" s="273">
        <v>0</v>
      </c>
      <c r="H740" s="273">
        <v>0</v>
      </c>
      <c r="I740" s="47">
        <f t="shared" si="66"/>
        <v>0</v>
      </c>
      <c r="J740" s="70">
        <f t="shared" si="67"/>
        <v>0</v>
      </c>
      <c r="K740" s="242">
        <f t="shared" si="68"/>
        <v>0</v>
      </c>
      <c r="L740" s="279">
        <f t="shared" si="70"/>
        <v>0</v>
      </c>
      <c r="M740" s="278">
        <f t="shared" si="71"/>
        <v>0</v>
      </c>
    </row>
    <row r="741" ht="18" customHeight="1" spans="1:13">
      <c r="A741" s="269">
        <f t="shared" si="69"/>
        <v>7</v>
      </c>
      <c r="B741" s="270">
        <v>2101202</v>
      </c>
      <c r="C741" s="271" t="s">
        <v>770</v>
      </c>
      <c r="D741" s="273">
        <v>38700</v>
      </c>
      <c r="E741" s="273">
        <v>1608</v>
      </c>
      <c r="F741" s="273">
        <v>1608</v>
      </c>
      <c r="G741" s="273">
        <v>0</v>
      </c>
      <c r="H741" s="273">
        <v>38289</v>
      </c>
      <c r="I741" s="47">
        <f t="shared" si="66"/>
        <v>4.15503875968992</v>
      </c>
      <c r="J741" s="70">
        <f t="shared" si="67"/>
        <v>4.1996395831701</v>
      </c>
      <c r="K741" s="242">
        <f t="shared" si="68"/>
        <v>41916</v>
      </c>
      <c r="L741" s="279">
        <f t="shared" si="70"/>
        <v>80205</v>
      </c>
      <c r="M741" s="278">
        <f t="shared" si="71"/>
        <v>78597</v>
      </c>
    </row>
    <row r="742" customHeight="1" spans="1:13">
      <c r="A742" s="269">
        <f t="shared" si="69"/>
        <v>7</v>
      </c>
      <c r="B742" s="270">
        <v>2101299</v>
      </c>
      <c r="C742" s="271" t="s">
        <v>771</v>
      </c>
      <c r="D742" s="273">
        <v>0</v>
      </c>
      <c r="E742" s="273">
        <v>0</v>
      </c>
      <c r="F742" s="273">
        <v>0</v>
      </c>
      <c r="G742" s="273">
        <v>0</v>
      </c>
      <c r="H742" s="273">
        <v>0</v>
      </c>
      <c r="I742" s="47">
        <f t="shared" si="66"/>
        <v>0</v>
      </c>
      <c r="J742" s="70">
        <f t="shared" si="67"/>
        <v>0</v>
      </c>
      <c r="K742" s="242">
        <f t="shared" si="68"/>
        <v>0</v>
      </c>
      <c r="L742" s="279">
        <f t="shared" si="70"/>
        <v>0</v>
      </c>
      <c r="M742" s="278">
        <f t="shared" si="71"/>
        <v>0</v>
      </c>
    </row>
    <row r="743" ht="18" customHeight="1" spans="1:13">
      <c r="A743" s="269">
        <f t="shared" si="69"/>
        <v>5</v>
      </c>
      <c r="B743" s="270">
        <v>21013</v>
      </c>
      <c r="C743" s="271" t="s">
        <v>772</v>
      </c>
      <c r="D743" s="273">
        <v>4606</v>
      </c>
      <c r="E743" s="273">
        <v>3473</v>
      </c>
      <c r="F743" s="273">
        <v>3473</v>
      </c>
      <c r="G743" s="273">
        <v>0</v>
      </c>
      <c r="H743" s="273">
        <v>2093</v>
      </c>
      <c r="I743" s="47">
        <f t="shared" si="66"/>
        <v>75.4016500217108</v>
      </c>
      <c r="J743" s="70">
        <f t="shared" si="67"/>
        <v>165.934065934066</v>
      </c>
      <c r="K743" s="242">
        <f t="shared" si="68"/>
        <v>11552</v>
      </c>
      <c r="L743" s="279">
        <f t="shared" si="70"/>
        <v>13645</v>
      </c>
      <c r="M743" s="278">
        <f t="shared" si="71"/>
        <v>10172</v>
      </c>
    </row>
    <row r="744" ht="18" customHeight="1" spans="1:13">
      <c r="A744" s="269">
        <f t="shared" si="69"/>
        <v>7</v>
      </c>
      <c r="B744" s="270">
        <v>2101301</v>
      </c>
      <c r="C744" s="271" t="s">
        <v>773</v>
      </c>
      <c r="D744" s="273">
        <v>4606</v>
      </c>
      <c r="E744" s="273">
        <v>3462</v>
      </c>
      <c r="F744" s="273">
        <v>3462</v>
      </c>
      <c r="G744" s="273">
        <v>0</v>
      </c>
      <c r="H744" s="273">
        <v>2074</v>
      </c>
      <c r="I744" s="47">
        <f t="shared" si="66"/>
        <v>75.1628310898828</v>
      </c>
      <c r="J744" s="70">
        <f t="shared" si="67"/>
        <v>166.923818707811</v>
      </c>
      <c r="K744" s="242">
        <f t="shared" si="68"/>
        <v>11530</v>
      </c>
      <c r="L744" s="279">
        <f t="shared" si="70"/>
        <v>13604</v>
      </c>
      <c r="M744" s="278">
        <f t="shared" si="71"/>
        <v>10142</v>
      </c>
    </row>
    <row r="745" customHeight="1" spans="1:13">
      <c r="A745" s="269">
        <f t="shared" si="69"/>
        <v>7</v>
      </c>
      <c r="B745" s="270">
        <v>2101302</v>
      </c>
      <c r="C745" s="271" t="s">
        <v>774</v>
      </c>
      <c r="D745" s="273">
        <v>0</v>
      </c>
      <c r="E745" s="273">
        <v>0</v>
      </c>
      <c r="F745" s="273">
        <v>0</v>
      </c>
      <c r="G745" s="273">
        <v>0</v>
      </c>
      <c r="H745" s="273">
        <v>0</v>
      </c>
      <c r="I745" s="47">
        <f t="shared" si="66"/>
        <v>0</v>
      </c>
      <c r="J745" s="70">
        <f t="shared" si="67"/>
        <v>0</v>
      </c>
      <c r="K745" s="242">
        <f t="shared" si="68"/>
        <v>0</v>
      </c>
      <c r="L745" s="279">
        <f t="shared" si="70"/>
        <v>0</v>
      </c>
      <c r="M745" s="278">
        <f t="shared" si="71"/>
        <v>0</v>
      </c>
    </row>
    <row r="746" ht="18" customHeight="1" spans="1:13">
      <c r="A746" s="269">
        <f t="shared" si="69"/>
        <v>7</v>
      </c>
      <c r="B746" s="270">
        <v>2101399</v>
      </c>
      <c r="C746" s="271" t="s">
        <v>775</v>
      </c>
      <c r="D746" s="273">
        <v>0</v>
      </c>
      <c r="E746" s="273">
        <v>11</v>
      </c>
      <c r="F746" s="273">
        <v>11</v>
      </c>
      <c r="G746" s="273">
        <v>0</v>
      </c>
      <c r="H746" s="273">
        <v>19</v>
      </c>
      <c r="I746" s="47">
        <f t="shared" si="66"/>
        <v>0</v>
      </c>
      <c r="J746" s="70">
        <f t="shared" si="67"/>
        <v>57.8947368421053</v>
      </c>
      <c r="K746" s="242">
        <f t="shared" si="68"/>
        <v>22</v>
      </c>
      <c r="L746" s="279">
        <f t="shared" si="70"/>
        <v>41</v>
      </c>
      <c r="M746" s="278">
        <f t="shared" si="71"/>
        <v>30</v>
      </c>
    </row>
    <row r="747" ht="18" customHeight="1" spans="1:13">
      <c r="A747" s="269">
        <f t="shared" si="69"/>
        <v>5</v>
      </c>
      <c r="B747" s="270">
        <v>21014</v>
      </c>
      <c r="C747" s="271" t="s">
        <v>776</v>
      </c>
      <c r="D747" s="273">
        <v>0</v>
      </c>
      <c r="E747" s="273">
        <v>291</v>
      </c>
      <c r="F747" s="273">
        <v>20</v>
      </c>
      <c r="G747" s="273">
        <v>271</v>
      </c>
      <c r="H747" s="273">
        <v>66</v>
      </c>
      <c r="I747" s="47">
        <f t="shared" si="66"/>
        <v>0</v>
      </c>
      <c r="J747" s="70">
        <f t="shared" si="67"/>
        <v>440.909090909091</v>
      </c>
      <c r="K747" s="242">
        <f t="shared" si="68"/>
        <v>582</v>
      </c>
      <c r="L747" s="279">
        <f t="shared" si="70"/>
        <v>648</v>
      </c>
      <c r="M747" s="278">
        <f t="shared" si="71"/>
        <v>357</v>
      </c>
    </row>
    <row r="748" ht="18" customHeight="1" spans="1:13">
      <c r="A748" s="269">
        <f t="shared" si="69"/>
        <v>7</v>
      </c>
      <c r="B748" s="270">
        <v>2101401</v>
      </c>
      <c r="C748" s="271" t="s">
        <v>777</v>
      </c>
      <c r="D748" s="273">
        <v>0</v>
      </c>
      <c r="E748" s="273">
        <v>283</v>
      </c>
      <c r="F748" s="273">
        <v>15</v>
      </c>
      <c r="G748" s="273">
        <v>268</v>
      </c>
      <c r="H748" s="273">
        <v>66</v>
      </c>
      <c r="I748" s="47">
        <f t="shared" si="66"/>
        <v>0</v>
      </c>
      <c r="J748" s="70">
        <f t="shared" si="67"/>
        <v>428.787878787879</v>
      </c>
      <c r="K748" s="242">
        <f t="shared" si="68"/>
        <v>566</v>
      </c>
      <c r="L748" s="279">
        <f t="shared" si="70"/>
        <v>632</v>
      </c>
      <c r="M748" s="278">
        <f t="shared" si="71"/>
        <v>349</v>
      </c>
    </row>
    <row r="749" customHeight="1" spans="1:13">
      <c r="A749" s="269">
        <f t="shared" si="69"/>
        <v>7</v>
      </c>
      <c r="B749" s="270">
        <v>2101499</v>
      </c>
      <c r="C749" s="271" t="s">
        <v>778</v>
      </c>
      <c r="D749" s="273">
        <v>0</v>
      </c>
      <c r="E749" s="273">
        <v>8</v>
      </c>
      <c r="F749" s="273">
        <v>5</v>
      </c>
      <c r="G749" s="273">
        <v>3</v>
      </c>
      <c r="H749" s="273">
        <v>0</v>
      </c>
      <c r="I749" s="47">
        <f t="shared" si="66"/>
        <v>0</v>
      </c>
      <c r="J749" s="70">
        <f t="shared" si="67"/>
        <v>0</v>
      </c>
      <c r="K749" s="242">
        <f t="shared" si="68"/>
        <v>16</v>
      </c>
      <c r="L749" s="279">
        <f t="shared" si="70"/>
        <v>16</v>
      </c>
      <c r="M749" s="278">
        <f t="shared" si="71"/>
        <v>8</v>
      </c>
    </row>
    <row r="750" ht="18" customHeight="1" spans="1:13">
      <c r="A750" s="269">
        <f t="shared" si="69"/>
        <v>5</v>
      </c>
      <c r="B750" s="270">
        <v>21015</v>
      </c>
      <c r="C750" s="271" t="s">
        <v>779</v>
      </c>
      <c r="D750" s="273">
        <v>519</v>
      </c>
      <c r="E750" s="273">
        <v>400</v>
      </c>
      <c r="F750" s="273">
        <v>400</v>
      </c>
      <c r="G750" s="273">
        <v>0</v>
      </c>
      <c r="H750" s="273">
        <v>14</v>
      </c>
      <c r="I750" s="47">
        <f t="shared" si="66"/>
        <v>77.0712909441233</v>
      </c>
      <c r="J750" s="70">
        <f t="shared" si="67"/>
        <v>2857.14285714286</v>
      </c>
      <c r="K750" s="242">
        <f t="shared" si="68"/>
        <v>1319</v>
      </c>
      <c r="L750" s="279">
        <f t="shared" si="70"/>
        <v>1333</v>
      </c>
      <c r="M750" s="278">
        <f t="shared" si="71"/>
        <v>933</v>
      </c>
    </row>
    <row r="751" customHeight="1" spans="1:13">
      <c r="A751" s="269">
        <f t="shared" si="69"/>
        <v>7</v>
      </c>
      <c r="B751" s="270">
        <v>2101501</v>
      </c>
      <c r="C751" s="271" t="s">
        <v>274</v>
      </c>
      <c r="D751" s="273">
        <v>366</v>
      </c>
      <c r="E751" s="273">
        <v>293</v>
      </c>
      <c r="F751" s="273">
        <v>293</v>
      </c>
      <c r="G751" s="273">
        <v>0</v>
      </c>
      <c r="H751" s="273">
        <v>14</v>
      </c>
      <c r="I751" s="47">
        <f t="shared" si="66"/>
        <v>80.0546448087432</v>
      </c>
      <c r="J751" s="70">
        <f t="shared" si="67"/>
        <v>2092.85714285714</v>
      </c>
      <c r="K751" s="242">
        <f t="shared" si="68"/>
        <v>952</v>
      </c>
      <c r="L751" s="279">
        <f t="shared" si="70"/>
        <v>966</v>
      </c>
      <c r="M751" s="278">
        <f t="shared" si="71"/>
        <v>673</v>
      </c>
    </row>
    <row r="752" customHeight="1" spans="1:13">
      <c r="A752" s="269">
        <f t="shared" si="69"/>
        <v>7</v>
      </c>
      <c r="B752" s="270">
        <v>2101502</v>
      </c>
      <c r="C752" s="271" t="s">
        <v>252</v>
      </c>
      <c r="D752" s="273">
        <v>0</v>
      </c>
      <c r="E752" s="273">
        <v>0</v>
      </c>
      <c r="F752" s="273">
        <v>0</v>
      </c>
      <c r="G752" s="273">
        <v>0</v>
      </c>
      <c r="H752" s="273">
        <v>0</v>
      </c>
      <c r="I752" s="47">
        <f t="shared" si="66"/>
        <v>0</v>
      </c>
      <c r="J752" s="70">
        <f t="shared" si="67"/>
        <v>0</v>
      </c>
      <c r="K752" s="242">
        <f t="shared" si="68"/>
        <v>0</v>
      </c>
      <c r="L752" s="279">
        <f t="shared" si="70"/>
        <v>0</v>
      </c>
      <c r="M752" s="278">
        <f t="shared" si="71"/>
        <v>0</v>
      </c>
    </row>
    <row r="753" customHeight="1" spans="1:13">
      <c r="A753" s="269">
        <f t="shared" si="69"/>
        <v>7</v>
      </c>
      <c r="B753" s="270">
        <v>2101503</v>
      </c>
      <c r="C753" s="271" t="s">
        <v>229</v>
      </c>
      <c r="D753" s="273">
        <v>153</v>
      </c>
      <c r="E753" s="273">
        <v>88</v>
      </c>
      <c r="F753" s="273">
        <v>88</v>
      </c>
      <c r="G753" s="273">
        <v>0</v>
      </c>
      <c r="H753" s="273">
        <v>0</v>
      </c>
      <c r="I753" s="47">
        <f t="shared" si="66"/>
        <v>57.516339869281</v>
      </c>
      <c r="J753" s="70">
        <f t="shared" si="67"/>
        <v>0</v>
      </c>
      <c r="K753" s="242">
        <f t="shared" si="68"/>
        <v>329</v>
      </c>
      <c r="L753" s="279">
        <f t="shared" si="70"/>
        <v>329</v>
      </c>
      <c r="M753" s="278">
        <f t="shared" si="71"/>
        <v>241</v>
      </c>
    </row>
    <row r="754" customHeight="1" spans="1:13">
      <c r="A754" s="269">
        <f t="shared" si="69"/>
        <v>7</v>
      </c>
      <c r="B754" s="270">
        <v>2101504</v>
      </c>
      <c r="C754" s="271" t="s">
        <v>280</v>
      </c>
      <c r="D754" s="273">
        <v>0</v>
      </c>
      <c r="E754" s="273">
        <v>0</v>
      </c>
      <c r="F754" s="273">
        <v>0</v>
      </c>
      <c r="G754" s="273">
        <v>0</v>
      </c>
      <c r="H754" s="273">
        <v>0</v>
      </c>
      <c r="I754" s="47">
        <f t="shared" si="66"/>
        <v>0</v>
      </c>
      <c r="J754" s="70">
        <f t="shared" si="67"/>
        <v>0</v>
      </c>
      <c r="K754" s="242">
        <f t="shared" si="68"/>
        <v>0</v>
      </c>
      <c r="L754" s="279">
        <f t="shared" si="70"/>
        <v>0</v>
      </c>
      <c r="M754" s="278">
        <f t="shared" si="71"/>
        <v>0</v>
      </c>
    </row>
    <row r="755" customHeight="1" spans="1:13">
      <c r="A755" s="269">
        <f t="shared" si="69"/>
        <v>7</v>
      </c>
      <c r="B755" s="270">
        <v>2101505</v>
      </c>
      <c r="C755" s="271" t="s">
        <v>780</v>
      </c>
      <c r="D755" s="273">
        <v>0</v>
      </c>
      <c r="E755" s="273">
        <v>0</v>
      </c>
      <c r="F755" s="273">
        <v>0</v>
      </c>
      <c r="G755" s="273">
        <v>0</v>
      </c>
      <c r="H755" s="273">
        <v>0</v>
      </c>
      <c r="I755" s="47">
        <f t="shared" si="66"/>
        <v>0</v>
      </c>
      <c r="J755" s="70">
        <f t="shared" si="67"/>
        <v>0</v>
      </c>
      <c r="K755" s="242">
        <f t="shared" si="68"/>
        <v>0</v>
      </c>
      <c r="L755" s="279">
        <f t="shared" si="70"/>
        <v>0</v>
      </c>
      <c r="M755" s="278">
        <f t="shared" si="71"/>
        <v>0</v>
      </c>
    </row>
    <row r="756" customHeight="1" spans="1:13">
      <c r="A756" s="269">
        <f t="shared" si="69"/>
        <v>7</v>
      </c>
      <c r="B756" s="270">
        <v>2101506</v>
      </c>
      <c r="C756" s="271" t="s">
        <v>781</v>
      </c>
      <c r="D756" s="273">
        <v>0</v>
      </c>
      <c r="E756" s="273">
        <v>0</v>
      </c>
      <c r="F756" s="273">
        <v>0</v>
      </c>
      <c r="G756" s="273">
        <v>0</v>
      </c>
      <c r="H756" s="273">
        <v>0</v>
      </c>
      <c r="I756" s="47">
        <f t="shared" si="66"/>
        <v>0</v>
      </c>
      <c r="J756" s="70">
        <f t="shared" si="67"/>
        <v>0</v>
      </c>
      <c r="K756" s="242">
        <f t="shared" si="68"/>
        <v>0</v>
      </c>
      <c r="L756" s="279">
        <f t="shared" si="70"/>
        <v>0</v>
      </c>
      <c r="M756" s="278">
        <f t="shared" si="71"/>
        <v>0</v>
      </c>
    </row>
    <row r="757" customHeight="1" spans="1:13">
      <c r="A757" s="269">
        <f t="shared" si="69"/>
        <v>7</v>
      </c>
      <c r="B757" s="270">
        <v>2101550</v>
      </c>
      <c r="C757" s="271" t="s">
        <v>281</v>
      </c>
      <c r="D757" s="273">
        <v>0</v>
      </c>
      <c r="E757" s="273">
        <v>0</v>
      </c>
      <c r="F757" s="273">
        <v>0</v>
      </c>
      <c r="G757" s="273">
        <v>0</v>
      </c>
      <c r="H757" s="273">
        <v>0</v>
      </c>
      <c r="I757" s="47">
        <f t="shared" si="66"/>
        <v>0</v>
      </c>
      <c r="J757" s="70">
        <f t="shared" si="67"/>
        <v>0</v>
      </c>
      <c r="K757" s="242">
        <f t="shared" si="68"/>
        <v>0</v>
      </c>
      <c r="L757" s="279">
        <f t="shared" si="70"/>
        <v>0</v>
      </c>
      <c r="M757" s="278">
        <f t="shared" si="71"/>
        <v>0</v>
      </c>
    </row>
    <row r="758" ht="18" customHeight="1" spans="1:13">
      <c r="A758" s="269">
        <f t="shared" si="69"/>
        <v>7</v>
      </c>
      <c r="B758" s="270">
        <v>2101599</v>
      </c>
      <c r="C758" s="271" t="s">
        <v>782</v>
      </c>
      <c r="D758" s="273">
        <v>0</v>
      </c>
      <c r="E758" s="273">
        <v>19</v>
      </c>
      <c r="F758" s="273">
        <v>19</v>
      </c>
      <c r="G758" s="273">
        <v>0</v>
      </c>
      <c r="H758" s="273">
        <v>0</v>
      </c>
      <c r="I758" s="47">
        <f t="shared" si="66"/>
        <v>0</v>
      </c>
      <c r="J758" s="70">
        <f t="shared" si="67"/>
        <v>0</v>
      </c>
      <c r="K758" s="242">
        <f t="shared" si="68"/>
        <v>38</v>
      </c>
      <c r="L758" s="279">
        <f t="shared" si="70"/>
        <v>38</v>
      </c>
      <c r="M758" s="278">
        <f t="shared" si="71"/>
        <v>19</v>
      </c>
    </row>
    <row r="759" customHeight="1" spans="1:13">
      <c r="A759" s="269">
        <f t="shared" si="69"/>
        <v>5</v>
      </c>
      <c r="B759" s="270">
        <v>21016</v>
      </c>
      <c r="C759" s="271" t="s">
        <v>783</v>
      </c>
      <c r="D759" s="273">
        <v>0</v>
      </c>
      <c r="E759" s="273">
        <v>0</v>
      </c>
      <c r="F759" s="273">
        <v>0</v>
      </c>
      <c r="G759" s="273">
        <v>0</v>
      </c>
      <c r="H759" s="273">
        <v>0</v>
      </c>
      <c r="I759" s="47">
        <f t="shared" si="66"/>
        <v>0</v>
      </c>
      <c r="J759" s="70">
        <f t="shared" si="67"/>
        <v>0</v>
      </c>
      <c r="K759" s="242">
        <f t="shared" si="68"/>
        <v>0</v>
      </c>
      <c r="L759" s="279">
        <f t="shared" si="70"/>
        <v>0</v>
      </c>
      <c r="M759" s="278">
        <f t="shared" si="71"/>
        <v>0</v>
      </c>
    </row>
    <row r="760" customHeight="1" spans="1:13">
      <c r="A760" s="269">
        <f t="shared" si="69"/>
        <v>7</v>
      </c>
      <c r="B760" s="270">
        <v>2101601</v>
      </c>
      <c r="C760" s="271" t="s">
        <v>784</v>
      </c>
      <c r="D760" s="273">
        <v>0</v>
      </c>
      <c r="E760" s="273">
        <v>0</v>
      </c>
      <c r="F760" s="273">
        <v>0</v>
      </c>
      <c r="G760" s="273">
        <v>0</v>
      </c>
      <c r="H760" s="273">
        <v>0</v>
      </c>
      <c r="I760" s="47">
        <f t="shared" si="66"/>
        <v>0</v>
      </c>
      <c r="J760" s="70">
        <f t="shared" si="67"/>
        <v>0</v>
      </c>
      <c r="K760" s="242">
        <f t="shared" si="68"/>
        <v>0</v>
      </c>
      <c r="L760" s="279">
        <f t="shared" si="70"/>
        <v>0</v>
      </c>
      <c r="M760" s="278">
        <f t="shared" si="71"/>
        <v>0</v>
      </c>
    </row>
    <row r="761" ht="18" customHeight="1" spans="1:13">
      <c r="A761" s="269">
        <f t="shared" si="69"/>
        <v>5</v>
      </c>
      <c r="B761" s="270">
        <v>21099</v>
      </c>
      <c r="C761" s="271" t="s">
        <v>785</v>
      </c>
      <c r="D761" s="273">
        <v>299</v>
      </c>
      <c r="E761" s="273">
        <v>259</v>
      </c>
      <c r="F761" s="273">
        <v>249</v>
      </c>
      <c r="G761" s="273">
        <v>10</v>
      </c>
      <c r="H761" s="273">
        <v>3267</v>
      </c>
      <c r="I761" s="47">
        <f t="shared" si="66"/>
        <v>86.6220735785953</v>
      </c>
      <c r="J761" s="70">
        <f t="shared" si="67"/>
        <v>7.92776247321702</v>
      </c>
      <c r="K761" s="242">
        <f t="shared" si="68"/>
        <v>817</v>
      </c>
      <c r="L761" s="279">
        <f t="shared" si="70"/>
        <v>4084</v>
      </c>
      <c r="M761" s="278">
        <f t="shared" si="71"/>
        <v>3825</v>
      </c>
    </row>
    <row r="762" ht="18" customHeight="1" spans="1:13">
      <c r="A762" s="269">
        <f t="shared" si="69"/>
        <v>7</v>
      </c>
      <c r="B762" s="270">
        <v>2109999</v>
      </c>
      <c r="C762" s="271" t="s">
        <v>786</v>
      </c>
      <c r="D762" s="273">
        <v>299</v>
      </c>
      <c r="E762" s="273">
        <v>259</v>
      </c>
      <c r="F762" s="273">
        <v>249</v>
      </c>
      <c r="G762" s="273">
        <v>10</v>
      </c>
      <c r="H762" s="273">
        <v>3267</v>
      </c>
      <c r="I762" s="47">
        <f t="shared" si="66"/>
        <v>86.6220735785953</v>
      </c>
      <c r="J762" s="70">
        <f t="shared" si="67"/>
        <v>7.92776247321702</v>
      </c>
      <c r="K762" s="242">
        <f t="shared" si="68"/>
        <v>817</v>
      </c>
      <c r="L762" s="279">
        <f t="shared" si="70"/>
        <v>4084</v>
      </c>
      <c r="M762" s="278">
        <f t="shared" si="71"/>
        <v>3825</v>
      </c>
    </row>
    <row r="763" ht="18" customHeight="1" spans="1:13">
      <c r="A763" s="269">
        <f t="shared" si="69"/>
        <v>3</v>
      </c>
      <c r="B763" s="270">
        <v>211</v>
      </c>
      <c r="C763" s="271" t="s">
        <v>787</v>
      </c>
      <c r="D763" s="273">
        <v>16002</v>
      </c>
      <c r="E763" s="273">
        <v>8818</v>
      </c>
      <c r="F763" s="273">
        <v>6987</v>
      </c>
      <c r="G763" s="273">
        <v>1831</v>
      </c>
      <c r="H763" s="273">
        <v>30276</v>
      </c>
      <c r="I763" s="47">
        <f t="shared" si="66"/>
        <v>55.1056117985252</v>
      </c>
      <c r="J763" s="70">
        <f t="shared" si="67"/>
        <v>29.1253798388162</v>
      </c>
      <c r="K763" s="242">
        <f t="shared" si="68"/>
        <v>33638</v>
      </c>
      <c r="L763" s="279">
        <f t="shared" si="70"/>
        <v>63914</v>
      </c>
      <c r="M763" s="278">
        <f t="shared" si="71"/>
        <v>55096</v>
      </c>
    </row>
    <row r="764" ht="18" customHeight="1" spans="1:13">
      <c r="A764" s="269">
        <f t="shared" si="69"/>
        <v>5</v>
      </c>
      <c r="B764" s="270">
        <v>21101</v>
      </c>
      <c r="C764" s="271" t="s">
        <v>788</v>
      </c>
      <c r="D764" s="273">
        <v>956</v>
      </c>
      <c r="E764" s="273">
        <v>512</v>
      </c>
      <c r="F764" s="273">
        <v>512</v>
      </c>
      <c r="G764" s="273">
        <v>0</v>
      </c>
      <c r="H764" s="273">
        <v>475</v>
      </c>
      <c r="I764" s="47">
        <f t="shared" si="66"/>
        <v>53.5564853556485</v>
      </c>
      <c r="J764" s="70">
        <f t="shared" si="67"/>
        <v>107.789473684211</v>
      </c>
      <c r="K764" s="242">
        <f t="shared" si="68"/>
        <v>1980</v>
      </c>
      <c r="L764" s="279">
        <f t="shared" si="70"/>
        <v>2455</v>
      </c>
      <c r="M764" s="278">
        <f t="shared" si="71"/>
        <v>1943</v>
      </c>
    </row>
    <row r="765" ht="18" customHeight="1" spans="1:13">
      <c r="A765" s="269">
        <f t="shared" si="69"/>
        <v>7</v>
      </c>
      <c r="B765" s="270">
        <v>2110101</v>
      </c>
      <c r="C765" s="271" t="s">
        <v>227</v>
      </c>
      <c r="D765" s="273">
        <v>510</v>
      </c>
      <c r="E765" s="273">
        <v>252</v>
      </c>
      <c r="F765" s="273">
        <v>252</v>
      </c>
      <c r="G765" s="273">
        <v>0</v>
      </c>
      <c r="H765" s="273">
        <v>224</v>
      </c>
      <c r="I765" s="47">
        <f t="shared" si="66"/>
        <v>49.4117647058824</v>
      </c>
      <c r="J765" s="70">
        <f t="shared" si="67"/>
        <v>112.5</v>
      </c>
      <c r="K765" s="242">
        <f t="shared" si="68"/>
        <v>1014</v>
      </c>
      <c r="L765" s="279">
        <f t="shared" si="70"/>
        <v>1238</v>
      </c>
      <c r="M765" s="278">
        <f t="shared" si="71"/>
        <v>986</v>
      </c>
    </row>
    <row r="766" customHeight="1" spans="1:13">
      <c r="A766" s="269">
        <f t="shared" si="69"/>
        <v>7</v>
      </c>
      <c r="B766" s="270">
        <v>2110102</v>
      </c>
      <c r="C766" s="271" t="s">
        <v>252</v>
      </c>
      <c r="D766" s="273">
        <v>0</v>
      </c>
      <c r="E766" s="273">
        <v>0</v>
      </c>
      <c r="F766" s="273">
        <v>0</v>
      </c>
      <c r="G766" s="273">
        <v>0</v>
      </c>
      <c r="H766" s="273">
        <v>0</v>
      </c>
      <c r="I766" s="47">
        <f t="shared" si="66"/>
        <v>0</v>
      </c>
      <c r="J766" s="70">
        <f t="shared" si="67"/>
        <v>0</v>
      </c>
      <c r="K766" s="242">
        <f t="shared" si="68"/>
        <v>0</v>
      </c>
      <c r="L766" s="279">
        <f t="shared" si="70"/>
        <v>0</v>
      </c>
      <c r="M766" s="278">
        <f t="shared" si="71"/>
        <v>0</v>
      </c>
    </row>
    <row r="767" ht="18" customHeight="1" spans="1:13">
      <c r="A767" s="269">
        <f t="shared" si="69"/>
        <v>7</v>
      </c>
      <c r="B767" s="270">
        <v>2110103</v>
      </c>
      <c r="C767" s="271" t="s">
        <v>244</v>
      </c>
      <c r="D767" s="273">
        <v>397</v>
      </c>
      <c r="E767" s="273">
        <v>260</v>
      </c>
      <c r="F767" s="273">
        <v>260</v>
      </c>
      <c r="G767" s="273">
        <v>0</v>
      </c>
      <c r="H767" s="273">
        <v>251</v>
      </c>
      <c r="I767" s="47">
        <f t="shared" si="66"/>
        <v>65.4911838790932</v>
      </c>
      <c r="J767" s="70">
        <f t="shared" si="67"/>
        <v>103.585657370518</v>
      </c>
      <c r="K767" s="242">
        <f t="shared" si="68"/>
        <v>917</v>
      </c>
      <c r="L767" s="279">
        <f t="shared" si="70"/>
        <v>1168</v>
      </c>
      <c r="M767" s="278">
        <f t="shared" si="71"/>
        <v>908</v>
      </c>
    </row>
    <row r="768" ht="18" customHeight="1" spans="1:13">
      <c r="A768" s="269">
        <f t="shared" si="69"/>
        <v>7</v>
      </c>
      <c r="B768" s="270">
        <v>2110104</v>
      </c>
      <c r="C768" s="271" t="s">
        <v>789</v>
      </c>
      <c r="D768" s="273">
        <v>5</v>
      </c>
      <c r="E768" s="273">
        <v>0</v>
      </c>
      <c r="F768" s="273">
        <v>0</v>
      </c>
      <c r="G768" s="273">
        <v>0</v>
      </c>
      <c r="H768" s="273">
        <v>0</v>
      </c>
      <c r="I768" s="47">
        <f t="shared" si="66"/>
        <v>0</v>
      </c>
      <c r="J768" s="70">
        <f t="shared" si="67"/>
        <v>0</v>
      </c>
      <c r="K768" s="242">
        <f t="shared" si="68"/>
        <v>5</v>
      </c>
      <c r="L768" s="279">
        <f t="shared" si="70"/>
        <v>5</v>
      </c>
      <c r="M768" s="278">
        <f t="shared" si="71"/>
        <v>5</v>
      </c>
    </row>
    <row r="769" customHeight="1" spans="1:13">
      <c r="A769" s="269">
        <f t="shared" si="69"/>
        <v>7</v>
      </c>
      <c r="B769" s="270">
        <v>2110105</v>
      </c>
      <c r="C769" s="271" t="s">
        <v>790</v>
      </c>
      <c r="D769" s="273">
        <v>44</v>
      </c>
      <c r="E769" s="273">
        <v>0</v>
      </c>
      <c r="F769" s="273">
        <v>0</v>
      </c>
      <c r="G769" s="273">
        <v>0</v>
      </c>
      <c r="H769" s="273">
        <v>0</v>
      </c>
      <c r="I769" s="47">
        <f t="shared" si="66"/>
        <v>0</v>
      </c>
      <c r="J769" s="70">
        <f t="shared" si="67"/>
        <v>0</v>
      </c>
      <c r="K769" s="242">
        <f t="shared" si="68"/>
        <v>44</v>
      </c>
      <c r="L769" s="279">
        <f t="shared" si="70"/>
        <v>44</v>
      </c>
      <c r="M769" s="278">
        <f t="shared" si="71"/>
        <v>44</v>
      </c>
    </row>
    <row r="770" customHeight="1" spans="1:13">
      <c r="A770" s="269">
        <f t="shared" si="69"/>
        <v>7</v>
      </c>
      <c r="B770" s="270">
        <v>2110106</v>
      </c>
      <c r="C770" s="271" t="s">
        <v>791</v>
      </c>
      <c r="D770" s="273">
        <v>0</v>
      </c>
      <c r="E770" s="273">
        <v>0</v>
      </c>
      <c r="F770" s="273">
        <v>0</v>
      </c>
      <c r="G770" s="273">
        <v>0</v>
      </c>
      <c r="H770" s="273">
        <v>0</v>
      </c>
      <c r="I770" s="47">
        <f t="shared" si="66"/>
        <v>0</v>
      </c>
      <c r="J770" s="70">
        <f t="shared" si="67"/>
        <v>0</v>
      </c>
      <c r="K770" s="242">
        <f t="shared" si="68"/>
        <v>0</v>
      </c>
      <c r="L770" s="279">
        <f t="shared" si="70"/>
        <v>0</v>
      </c>
      <c r="M770" s="278">
        <f t="shared" si="71"/>
        <v>0</v>
      </c>
    </row>
    <row r="771" customHeight="1" spans="1:13">
      <c r="A771" s="269">
        <f t="shared" si="69"/>
        <v>7</v>
      </c>
      <c r="B771" s="270">
        <v>2110107</v>
      </c>
      <c r="C771" s="271" t="s">
        <v>792</v>
      </c>
      <c r="D771" s="273">
        <v>0</v>
      </c>
      <c r="E771" s="273">
        <v>0</v>
      </c>
      <c r="F771" s="273">
        <v>0</v>
      </c>
      <c r="G771" s="273">
        <v>0</v>
      </c>
      <c r="H771" s="273">
        <v>0</v>
      </c>
      <c r="I771" s="47">
        <f t="shared" si="66"/>
        <v>0</v>
      </c>
      <c r="J771" s="70">
        <f t="shared" si="67"/>
        <v>0</v>
      </c>
      <c r="K771" s="242">
        <f t="shared" si="68"/>
        <v>0</v>
      </c>
      <c r="L771" s="279">
        <f t="shared" si="70"/>
        <v>0</v>
      </c>
      <c r="M771" s="278">
        <f t="shared" si="71"/>
        <v>0</v>
      </c>
    </row>
    <row r="772" customHeight="1" spans="1:13">
      <c r="A772" s="269">
        <f t="shared" si="69"/>
        <v>7</v>
      </c>
      <c r="B772" s="270">
        <v>2110108</v>
      </c>
      <c r="C772" s="271" t="s">
        <v>793</v>
      </c>
      <c r="D772" s="273">
        <v>0</v>
      </c>
      <c r="E772" s="273">
        <v>0</v>
      </c>
      <c r="F772" s="273">
        <v>0</v>
      </c>
      <c r="G772" s="273">
        <v>0</v>
      </c>
      <c r="H772" s="273">
        <v>0</v>
      </c>
      <c r="I772" s="47">
        <f t="shared" si="66"/>
        <v>0</v>
      </c>
      <c r="J772" s="70">
        <f t="shared" si="67"/>
        <v>0</v>
      </c>
      <c r="K772" s="242">
        <f t="shared" si="68"/>
        <v>0</v>
      </c>
      <c r="L772" s="279">
        <f t="shared" si="70"/>
        <v>0</v>
      </c>
      <c r="M772" s="278">
        <f t="shared" si="71"/>
        <v>0</v>
      </c>
    </row>
    <row r="773" ht="18" customHeight="1" spans="1:13">
      <c r="A773" s="269">
        <f t="shared" si="69"/>
        <v>7</v>
      </c>
      <c r="B773" s="270">
        <v>2110199</v>
      </c>
      <c r="C773" s="271" t="s">
        <v>794</v>
      </c>
      <c r="D773" s="273">
        <v>0</v>
      </c>
      <c r="E773" s="273">
        <v>0</v>
      </c>
      <c r="F773" s="273">
        <v>0</v>
      </c>
      <c r="G773" s="273">
        <v>0</v>
      </c>
      <c r="H773" s="273">
        <v>0</v>
      </c>
      <c r="I773" s="47">
        <f t="shared" si="66"/>
        <v>0</v>
      </c>
      <c r="J773" s="70">
        <f t="shared" si="67"/>
        <v>0</v>
      </c>
      <c r="K773" s="242">
        <f t="shared" si="68"/>
        <v>0</v>
      </c>
      <c r="L773" s="279">
        <f t="shared" si="70"/>
        <v>0</v>
      </c>
      <c r="M773" s="278">
        <f t="shared" si="71"/>
        <v>0</v>
      </c>
    </row>
    <row r="774" ht="18" customHeight="1" spans="1:13">
      <c r="A774" s="269">
        <f t="shared" si="69"/>
        <v>5</v>
      </c>
      <c r="B774" s="270">
        <v>21102</v>
      </c>
      <c r="C774" s="271" t="s">
        <v>795</v>
      </c>
      <c r="D774" s="273">
        <v>5</v>
      </c>
      <c r="E774" s="273">
        <v>10</v>
      </c>
      <c r="F774" s="273">
        <v>10</v>
      </c>
      <c r="G774" s="273">
        <v>0</v>
      </c>
      <c r="H774" s="273">
        <v>200</v>
      </c>
      <c r="I774" s="47">
        <f t="shared" si="66"/>
        <v>200</v>
      </c>
      <c r="J774" s="70">
        <f t="shared" si="67"/>
        <v>5</v>
      </c>
      <c r="K774" s="242">
        <f t="shared" si="68"/>
        <v>25</v>
      </c>
      <c r="L774" s="279">
        <f t="shared" si="70"/>
        <v>225</v>
      </c>
      <c r="M774" s="278">
        <f t="shared" si="71"/>
        <v>215</v>
      </c>
    </row>
    <row r="775" customHeight="1" spans="1:13">
      <c r="A775" s="269">
        <f t="shared" si="69"/>
        <v>7</v>
      </c>
      <c r="B775" s="270">
        <v>2110203</v>
      </c>
      <c r="C775" s="271" t="s">
        <v>796</v>
      </c>
      <c r="D775" s="273">
        <v>0</v>
      </c>
      <c r="E775" s="273">
        <v>0</v>
      </c>
      <c r="F775" s="273">
        <v>0</v>
      </c>
      <c r="G775" s="273">
        <v>0</v>
      </c>
      <c r="H775" s="273">
        <v>0</v>
      </c>
      <c r="I775" s="47">
        <f t="shared" si="66"/>
        <v>0</v>
      </c>
      <c r="J775" s="70">
        <f t="shared" si="67"/>
        <v>0</v>
      </c>
      <c r="K775" s="242">
        <f t="shared" si="68"/>
        <v>0</v>
      </c>
      <c r="L775" s="279">
        <f t="shared" si="70"/>
        <v>0</v>
      </c>
      <c r="M775" s="278">
        <f t="shared" si="71"/>
        <v>0</v>
      </c>
    </row>
    <row r="776" customHeight="1" spans="1:13">
      <c r="A776" s="269">
        <f t="shared" si="69"/>
        <v>7</v>
      </c>
      <c r="B776" s="270">
        <v>2110204</v>
      </c>
      <c r="C776" s="271" t="s">
        <v>797</v>
      </c>
      <c r="D776" s="273">
        <v>0</v>
      </c>
      <c r="E776" s="273">
        <v>0</v>
      </c>
      <c r="F776" s="273">
        <v>0</v>
      </c>
      <c r="G776" s="273">
        <v>0</v>
      </c>
      <c r="H776" s="273">
        <v>0</v>
      </c>
      <c r="I776" s="47">
        <f t="shared" ref="I776:I839" si="72">IFERROR(E776/D776,0)*100</f>
        <v>0</v>
      </c>
      <c r="J776" s="70">
        <f t="shared" ref="J776:J839" si="73">IFERROR(E776/H776,0)*100</f>
        <v>0</v>
      </c>
      <c r="K776" s="242">
        <f t="shared" si="68"/>
        <v>0</v>
      </c>
      <c r="L776" s="279">
        <f t="shared" si="70"/>
        <v>0</v>
      </c>
      <c r="M776" s="278">
        <f t="shared" si="71"/>
        <v>0</v>
      </c>
    </row>
    <row r="777" ht="18" customHeight="1" spans="1:13">
      <c r="A777" s="269">
        <f t="shared" si="69"/>
        <v>7</v>
      </c>
      <c r="B777" s="270">
        <v>2110299</v>
      </c>
      <c r="C777" s="271" t="s">
        <v>798</v>
      </c>
      <c r="D777" s="273">
        <v>5</v>
      </c>
      <c r="E777" s="273">
        <v>10</v>
      </c>
      <c r="F777" s="273">
        <v>10</v>
      </c>
      <c r="G777" s="273">
        <v>0</v>
      </c>
      <c r="H777" s="273">
        <v>200</v>
      </c>
      <c r="I777" s="47">
        <f t="shared" si="72"/>
        <v>200</v>
      </c>
      <c r="J777" s="70">
        <f t="shared" si="73"/>
        <v>5</v>
      </c>
      <c r="K777" s="242">
        <f t="shared" si="68"/>
        <v>25</v>
      </c>
      <c r="L777" s="279">
        <f t="shared" si="70"/>
        <v>225</v>
      </c>
      <c r="M777" s="278">
        <f t="shared" si="71"/>
        <v>215</v>
      </c>
    </row>
    <row r="778" ht="18" customHeight="1" spans="1:13">
      <c r="A778" s="269">
        <f t="shared" si="69"/>
        <v>5</v>
      </c>
      <c r="B778" s="270">
        <v>21103</v>
      </c>
      <c r="C778" s="271" t="s">
        <v>799</v>
      </c>
      <c r="D778" s="273">
        <v>2225</v>
      </c>
      <c r="E778" s="273">
        <v>2824</v>
      </c>
      <c r="F778" s="273">
        <v>2774</v>
      </c>
      <c r="G778" s="273">
        <v>50</v>
      </c>
      <c r="H778" s="273">
        <v>8757</v>
      </c>
      <c r="I778" s="47">
        <f t="shared" si="72"/>
        <v>126.921348314607</v>
      </c>
      <c r="J778" s="70">
        <f t="shared" si="73"/>
        <v>32.2484869247459</v>
      </c>
      <c r="K778" s="242">
        <f t="shared" si="68"/>
        <v>7873</v>
      </c>
      <c r="L778" s="279">
        <f t="shared" si="70"/>
        <v>16630</v>
      </c>
      <c r="M778" s="278">
        <f t="shared" si="71"/>
        <v>13806</v>
      </c>
    </row>
    <row r="779" ht="18" customHeight="1" spans="1:13">
      <c r="A779" s="269">
        <f t="shared" si="69"/>
        <v>7</v>
      </c>
      <c r="B779" s="270">
        <v>2110301</v>
      </c>
      <c r="C779" s="271" t="s">
        <v>800</v>
      </c>
      <c r="D779" s="273">
        <v>0</v>
      </c>
      <c r="E779" s="273">
        <v>11</v>
      </c>
      <c r="F779" s="273">
        <v>11</v>
      </c>
      <c r="G779" s="273">
        <v>0</v>
      </c>
      <c r="H779" s="273">
        <v>0</v>
      </c>
      <c r="I779" s="47">
        <f t="shared" si="72"/>
        <v>0</v>
      </c>
      <c r="J779" s="70">
        <f t="shared" si="73"/>
        <v>0</v>
      </c>
      <c r="K779" s="242">
        <f t="shared" si="68"/>
        <v>22</v>
      </c>
      <c r="L779" s="279">
        <f t="shared" si="70"/>
        <v>22</v>
      </c>
      <c r="M779" s="278">
        <f t="shared" si="71"/>
        <v>11</v>
      </c>
    </row>
    <row r="780" ht="18" customHeight="1" spans="1:13">
      <c r="A780" s="269">
        <f t="shared" si="69"/>
        <v>7</v>
      </c>
      <c r="B780" s="270">
        <v>2110302</v>
      </c>
      <c r="C780" s="271" t="s">
        <v>801</v>
      </c>
      <c r="D780" s="273">
        <v>65</v>
      </c>
      <c r="E780" s="273">
        <v>786</v>
      </c>
      <c r="F780" s="273">
        <v>786</v>
      </c>
      <c r="G780" s="273">
        <v>0</v>
      </c>
      <c r="H780" s="273">
        <v>4293</v>
      </c>
      <c r="I780" s="47">
        <f t="shared" si="72"/>
        <v>1209.23076923077</v>
      </c>
      <c r="J780" s="70">
        <f t="shared" si="73"/>
        <v>18.3088749126485</v>
      </c>
      <c r="K780" s="242">
        <f t="shared" si="68"/>
        <v>1637</v>
      </c>
      <c r="L780" s="279">
        <f t="shared" si="70"/>
        <v>5930</v>
      </c>
      <c r="M780" s="278">
        <f t="shared" si="71"/>
        <v>5144</v>
      </c>
    </row>
    <row r="781" ht="18" customHeight="1" spans="1:13">
      <c r="A781" s="269">
        <f t="shared" si="69"/>
        <v>7</v>
      </c>
      <c r="B781" s="270">
        <v>2110303</v>
      </c>
      <c r="C781" s="271" t="s">
        <v>802</v>
      </c>
      <c r="D781" s="273">
        <v>0</v>
      </c>
      <c r="E781" s="273">
        <v>0</v>
      </c>
      <c r="F781" s="273">
        <v>0</v>
      </c>
      <c r="G781" s="273">
        <v>0</v>
      </c>
      <c r="H781" s="273">
        <v>0</v>
      </c>
      <c r="I781" s="47">
        <f t="shared" si="72"/>
        <v>0</v>
      </c>
      <c r="J781" s="70">
        <f t="shared" si="73"/>
        <v>0</v>
      </c>
      <c r="K781" s="242">
        <f t="shared" si="68"/>
        <v>0</v>
      </c>
      <c r="L781" s="279">
        <f t="shared" si="70"/>
        <v>0</v>
      </c>
      <c r="M781" s="278">
        <f t="shared" si="71"/>
        <v>0</v>
      </c>
    </row>
    <row r="782" ht="18" customHeight="1" spans="1:13">
      <c r="A782" s="269">
        <f t="shared" si="69"/>
        <v>7</v>
      </c>
      <c r="B782" s="270">
        <v>2110304</v>
      </c>
      <c r="C782" s="271" t="s">
        <v>803</v>
      </c>
      <c r="D782" s="273">
        <v>260</v>
      </c>
      <c r="E782" s="273">
        <v>50</v>
      </c>
      <c r="F782" s="273">
        <v>0</v>
      </c>
      <c r="G782" s="273">
        <v>50</v>
      </c>
      <c r="H782" s="273">
        <v>170</v>
      </c>
      <c r="I782" s="47">
        <f t="shared" si="72"/>
        <v>19.2307692307692</v>
      </c>
      <c r="J782" s="70">
        <f t="shared" si="73"/>
        <v>29.4117647058824</v>
      </c>
      <c r="K782" s="242">
        <f t="shared" ref="K782:K846" si="74">D782+E782+F782+G782</f>
        <v>360</v>
      </c>
      <c r="L782" s="279">
        <f t="shared" si="70"/>
        <v>530</v>
      </c>
      <c r="M782" s="278">
        <f t="shared" si="71"/>
        <v>480</v>
      </c>
    </row>
    <row r="783" customHeight="1" spans="1:13">
      <c r="A783" s="269">
        <f t="shared" ref="A783:A847" si="75">LEN(B783)</f>
        <v>7</v>
      </c>
      <c r="B783" s="270">
        <v>2110305</v>
      </c>
      <c r="C783" s="271" t="s">
        <v>804</v>
      </c>
      <c r="D783" s="273">
        <v>0</v>
      </c>
      <c r="E783" s="273">
        <v>0</v>
      </c>
      <c r="F783" s="273">
        <v>0</v>
      </c>
      <c r="G783" s="273">
        <v>0</v>
      </c>
      <c r="H783" s="273">
        <v>0</v>
      </c>
      <c r="I783" s="47">
        <f t="shared" si="72"/>
        <v>0</v>
      </c>
      <c r="J783" s="70">
        <f t="shared" si="73"/>
        <v>0</v>
      </c>
      <c r="K783" s="242">
        <f t="shared" si="74"/>
        <v>0</v>
      </c>
      <c r="L783" s="279">
        <f t="shared" ref="L783:L847" si="76">D783+E783+F783+G783+H783</f>
        <v>0</v>
      </c>
      <c r="M783" s="278">
        <f t="shared" ref="M783:M847" si="77">D783+E783+H783</f>
        <v>0</v>
      </c>
    </row>
    <row r="784" customHeight="1" spans="1:13">
      <c r="A784" s="269">
        <f t="shared" si="75"/>
        <v>7</v>
      </c>
      <c r="B784" s="270">
        <v>2110306</v>
      </c>
      <c r="C784" s="271" t="s">
        <v>805</v>
      </c>
      <c r="D784" s="273">
        <v>0</v>
      </c>
      <c r="E784" s="273">
        <v>0</v>
      </c>
      <c r="F784" s="273">
        <v>0</v>
      </c>
      <c r="G784" s="273">
        <v>0</v>
      </c>
      <c r="H784" s="273">
        <v>0</v>
      </c>
      <c r="I784" s="47">
        <f t="shared" si="72"/>
        <v>0</v>
      </c>
      <c r="J784" s="70">
        <f t="shared" si="73"/>
        <v>0</v>
      </c>
      <c r="K784" s="242">
        <f t="shared" si="74"/>
        <v>0</v>
      </c>
      <c r="L784" s="279">
        <f t="shared" si="76"/>
        <v>0</v>
      </c>
      <c r="M784" s="278">
        <f t="shared" si="77"/>
        <v>0</v>
      </c>
    </row>
    <row r="785" customHeight="1" spans="1:13">
      <c r="A785" s="269"/>
      <c r="B785" s="270">
        <v>2110307</v>
      </c>
      <c r="C785" s="271" t="s">
        <v>806</v>
      </c>
      <c r="D785" s="273">
        <v>800</v>
      </c>
      <c r="E785" s="273">
        <v>214</v>
      </c>
      <c r="F785" s="273">
        <v>214</v>
      </c>
      <c r="G785" s="273">
        <v>0</v>
      </c>
      <c r="H785" s="273"/>
      <c r="I785" s="47">
        <f t="shared" si="72"/>
        <v>26.75</v>
      </c>
      <c r="J785" s="70">
        <f t="shared" si="73"/>
        <v>0</v>
      </c>
      <c r="K785" s="242"/>
      <c r="L785" s="279"/>
      <c r="M785" s="278"/>
    </row>
    <row r="786" ht="18" customHeight="1" spans="1:13">
      <c r="A786" s="269">
        <f t="shared" si="75"/>
        <v>7</v>
      </c>
      <c r="B786" s="270">
        <v>2110399</v>
      </c>
      <c r="C786" s="271" t="s">
        <v>807</v>
      </c>
      <c r="D786" s="273">
        <v>1100</v>
      </c>
      <c r="E786" s="273">
        <v>1763</v>
      </c>
      <c r="F786" s="273">
        <v>1763</v>
      </c>
      <c r="G786" s="273">
        <v>0</v>
      </c>
      <c r="H786" s="273">
        <v>4294</v>
      </c>
      <c r="I786" s="47">
        <f t="shared" si="72"/>
        <v>160.272727272727</v>
      </c>
      <c r="J786" s="70">
        <f t="shared" si="73"/>
        <v>41.0572892408011</v>
      </c>
      <c r="K786" s="242">
        <f t="shared" si="74"/>
        <v>4626</v>
      </c>
      <c r="L786" s="279">
        <f t="shared" si="76"/>
        <v>8920</v>
      </c>
      <c r="M786" s="278">
        <f t="shared" si="77"/>
        <v>7157</v>
      </c>
    </row>
    <row r="787" ht="18" customHeight="1" spans="1:13">
      <c r="A787" s="269">
        <f t="shared" si="75"/>
        <v>5</v>
      </c>
      <c r="B787" s="270">
        <v>21104</v>
      </c>
      <c r="C787" s="271" t="s">
        <v>808</v>
      </c>
      <c r="D787" s="273">
        <v>158</v>
      </c>
      <c r="E787" s="273">
        <v>2176</v>
      </c>
      <c r="F787" s="273">
        <v>2176</v>
      </c>
      <c r="G787" s="273">
        <v>0</v>
      </c>
      <c r="H787" s="273">
        <v>7863</v>
      </c>
      <c r="I787" s="47">
        <f t="shared" si="72"/>
        <v>1377.21518987342</v>
      </c>
      <c r="J787" s="70">
        <f t="shared" si="73"/>
        <v>27.6739158082157</v>
      </c>
      <c r="K787" s="242">
        <f t="shared" si="74"/>
        <v>4510</v>
      </c>
      <c r="L787" s="279">
        <f t="shared" si="76"/>
        <v>12373</v>
      </c>
      <c r="M787" s="278">
        <f t="shared" si="77"/>
        <v>10197</v>
      </c>
    </row>
    <row r="788" customHeight="1" spans="1:13">
      <c r="A788" s="269">
        <f t="shared" si="75"/>
        <v>7</v>
      </c>
      <c r="B788" s="270">
        <v>2110401</v>
      </c>
      <c r="C788" s="271" t="s">
        <v>809</v>
      </c>
      <c r="D788" s="273">
        <v>0</v>
      </c>
      <c r="E788" s="273">
        <v>2019</v>
      </c>
      <c r="F788" s="273">
        <v>2019</v>
      </c>
      <c r="G788" s="273">
        <v>0</v>
      </c>
      <c r="H788" s="273">
        <v>0</v>
      </c>
      <c r="I788" s="47">
        <f t="shared" si="72"/>
        <v>0</v>
      </c>
      <c r="J788" s="70">
        <f t="shared" si="73"/>
        <v>0</v>
      </c>
      <c r="K788" s="242">
        <f t="shared" si="74"/>
        <v>4038</v>
      </c>
      <c r="L788" s="279">
        <f t="shared" si="76"/>
        <v>4038</v>
      </c>
      <c r="M788" s="278">
        <f t="shared" si="77"/>
        <v>2019</v>
      </c>
    </row>
    <row r="789" ht="18" customHeight="1" spans="1:13">
      <c r="A789" s="269">
        <f t="shared" si="75"/>
        <v>7</v>
      </c>
      <c r="B789" s="270">
        <v>2110402</v>
      </c>
      <c r="C789" s="271" t="s">
        <v>810</v>
      </c>
      <c r="D789" s="273">
        <v>158</v>
      </c>
      <c r="E789" s="273">
        <v>157</v>
      </c>
      <c r="F789" s="273">
        <v>157</v>
      </c>
      <c r="G789" s="273">
        <v>0</v>
      </c>
      <c r="H789" s="273">
        <v>263</v>
      </c>
      <c r="I789" s="47">
        <f t="shared" si="72"/>
        <v>99.3670886075949</v>
      </c>
      <c r="J789" s="70">
        <f t="shared" si="73"/>
        <v>59.6958174904943</v>
      </c>
      <c r="K789" s="242">
        <f t="shared" si="74"/>
        <v>472</v>
      </c>
      <c r="L789" s="279">
        <f t="shared" si="76"/>
        <v>735</v>
      </c>
      <c r="M789" s="278">
        <f t="shared" si="77"/>
        <v>578</v>
      </c>
    </row>
    <row r="790" customHeight="1" spans="1:13">
      <c r="A790" s="269">
        <f t="shared" si="75"/>
        <v>7</v>
      </c>
      <c r="B790" s="270">
        <v>2110403</v>
      </c>
      <c r="C790" s="271" t="s">
        <v>811</v>
      </c>
      <c r="D790" s="273">
        <v>0</v>
      </c>
      <c r="E790" s="273">
        <v>0</v>
      </c>
      <c r="F790" s="273">
        <v>0</v>
      </c>
      <c r="G790" s="273">
        <v>0</v>
      </c>
      <c r="H790" s="273">
        <v>0</v>
      </c>
      <c r="I790" s="47">
        <f t="shared" si="72"/>
        <v>0</v>
      </c>
      <c r="J790" s="70">
        <f t="shared" si="73"/>
        <v>0</v>
      </c>
      <c r="K790" s="242">
        <f t="shared" si="74"/>
        <v>0</v>
      </c>
      <c r="L790" s="279">
        <f t="shared" si="76"/>
        <v>0</v>
      </c>
      <c r="M790" s="278">
        <f t="shared" si="77"/>
        <v>0</v>
      </c>
    </row>
    <row r="791" customHeight="1" spans="1:13">
      <c r="A791" s="269">
        <f t="shared" si="75"/>
        <v>7</v>
      </c>
      <c r="B791" s="270">
        <v>2110404</v>
      </c>
      <c r="C791" s="271" t="s">
        <v>812</v>
      </c>
      <c r="D791" s="273">
        <v>0</v>
      </c>
      <c r="E791" s="273">
        <v>0</v>
      </c>
      <c r="F791" s="273">
        <v>0</v>
      </c>
      <c r="G791" s="273">
        <v>0</v>
      </c>
      <c r="H791" s="273">
        <v>0</v>
      </c>
      <c r="I791" s="47">
        <f t="shared" si="72"/>
        <v>0</v>
      </c>
      <c r="J791" s="70">
        <f t="shared" si="73"/>
        <v>0</v>
      </c>
      <c r="K791" s="242">
        <f t="shared" si="74"/>
        <v>0</v>
      </c>
      <c r="L791" s="279">
        <f t="shared" si="76"/>
        <v>0</v>
      </c>
      <c r="M791" s="278">
        <f t="shared" si="77"/>
        <v>0</v>
      </c>
    </row>
    <row r="792" ht="18" customHeight="1" spans="1:13">
      <c r="A792" s="269">
        <f t="shared" si="75"/>
        <v>7</v>
      </c>
      <c r="B792" s="270">
        <v>2110499</v>
      </c>
      <c r="C792" s="271" t="s">
        <v>813</v>
      </c>
      <c r="D792" s="273">
        <v>0</v>
      </c>
      <c r="E792" s="273">
        <v>0</v>
      </c>
      <c r="F792" s="273">
        <v>0</v>
      </c>
      <c r="G792" s="273">
        <v>0</v>
      </c>
      <c r="H792" s="273">
        <v>7600</v>
      </c>
      <c r="I792" s="47">
        <f t="shared" si="72"/>
        <v>0</v>
      </c>
      <c r="J792" s="70">
        <f t="shared" si="73"/>
        <v>0</v>
      </c>
      <c r="K792" s="242">
        <f t="shared" si="74"/>
        <v>0</v>
      </c>
      <c r="L792" s="279">
        <f t="shared" si="76"/>
        <v>7600</v>
      </c>
      <c r="M792" s="278">
        <f t="shared" si="77"/>
        <v>7600</v>
      </c>
    </row>
    <row r="793" ht="18" customHeight="1" spans="1:13">
      <c r="A793" s="269">
        <f t="shared" si="75"/>
        <v>5</v>
      </c>
      <c r="B793" s="270">
        <v>21105</v>
      </c>
      <c r="C793" s="271" t="s">
        <v>814</v>
      </c>
      <c r="D793" s="273">
        <v>1758</v>
      </c>
      <c r="E793" s="273">
        <v>1744</v>
      </c>
      <c r="F793" s="273">
        <v>56</v>
      </c>
      <c r="G793" s="273">
        <v>1688</v>
      </c>
      <c r="H793" s="273">
        <v>3374</v>
      </c>
      <c r="I793" s="47">
        <f t="shared" si="72"/>
        <v>99.2036405005688</v>
      </c>
      <c r="J793" s="70">
        <f t="shared" si="73"/>
        <v>51.6893894487256</v>
      </c>
      <c r="K793" s="242">
        <f t="shared" si="74"/>
        <v>5246</v>
      </c>
      <c r="L793" s="279">
        <f t="shared" si="76"/>
        <v>8620</v>
      </c>
      <c r="M793" s="278">
        <f t="shared" si="77"/>
        <v>6876</v>
      </c>
    </row>
    <row r="794" ht="18" customHeight="1" spans="1:13">
      <c r="A794" s="269">
        <f t="shared" si="75"/>
        <v>7</v>
      </c>
      <c r="B794" s="270">
        <v>2110501</v>
      </c>
      <c r="C794" s="271" t="s">
        <v>815</v>
      </c>
      <c r="D794" s="273">
        <v>58</v>
      </c>
      <c r="E794" s="273">
        <v>1688</v>
      </c>
      <c r="F794" s="273">
        <v>0</v>
      </c>
      <c r="G794" s="273">
        <v>1688</v>
      </c>
      <c r="H794" s="273">
        <v>0</v>
      </c>
      <c r="I794" s="47">
        <f t="shared" si="72"/>
        <v>2910.34482758621</v>
      </c>
      <c r="J794" s="70">
        <f t="shared" si="73"/>
        <v>0</v>
      </c>
      <c r="K794" s="242">
        <f t="shared" si="74"/>
        <v>3434</v>
      </c>
      <c r="L794" s="279">
        <f t="shared" si="76"/>
        <v>3434</v>
      </c>
      <c r="M794" s="278">
        <f t="shared" si="77"/>
        <v>1746</v>
      </c>
    </row>
    <row r="795" ht="18" customHeight="1" spans="1:13">
      <c r="A795" s="269">
        <f t="shared" si="75"/>
        <v>7</v>
      </c>
      <c r="B795" s="270">
        <v>2110502</v>
      </c>
      <c r="C795" s="271" t="s">
        <v>816</v>
      </c>
      <c r="D795" s="273">
        <v>0</v>
      </c>
      <c r="E795" s="273">
        <v>56</v>
      </c>
      <c r="F795" s="273">
        <v>56</v>
      </c>
      <c r="G795" s="273">
        <v>0</v>
      </c>
      <c r="H795" s="273">
        <v>106</v>
      </c>
      <c r="I795" s="47">
        <f t="shared" si="72"/>
        <v>0</v>
      </c>
      <c r="J795" s="70">
        <f t="shared" si="73"/>
        <v>52.8301886792453</v>
      </c>
      <c r="K795" s="242">
        <f t="shared" si="74"/>
        <v>112</v>
      </c>
      <c r="L795" s="279">
        <f t="shared" si="76"/>
        <v>218</v>
      </c>
      <c r="M795" s="278">
        <f t="shared" si="77"/>
        <v>162</v>
      </c>
    </row>
    <row r="796" ht="18" customHeight="1" spans="1:13">
      <c r="A796" s="269">
        <f t="shared" si="75"/>
        <v>7</v>
      </c>
      <c r="B796" s="270">
        <v>2110503</v>
      </c>
      <c r="C796" s="271" t="s">
        <v>817</v>
      </c>
      <c r="D796" s="273">
        <v>0</v>
      </c>
      <c r="E796" s="273">
        <v>0</v>
      </c>
      <c r="F796" s="273">
        <v>0</v>
      </c>
      <c r="G796" s="273">
        <v>0</v>
      </c>
      <c r="H796" s="273">
        <v>34</v>
      </c>
      <c r="I796" s="47">
        <f t="shared" si="72"/>
        <v>0</v>
      </c>
      <c r="J796" s="70">
        <f t="shared" si="73"/>
        <v>0</v>
      </c>
      <c r="K796" s="242">
        <f t="shared" si="74"/>
        <v>0</v>
      </c>
      <c r="L796" s="279">
        <f t="shared" si="76"/>
        <v>34</v>
      </c>
      <c r="M796" s="278">
        <f t="shared" si="77"/>
        <v>34</v>
      </c>
    </row>
    <row r="797" ht="18" customHeight="1" spans="1:13">
      <c r="A797" s="269">
        <f t="shared" si="75"/>
        <v>7</v>
      </c>
      <c r="B797" s="270">
        <v>2110506</v>
      </c>
      <c r="C797" s="271" t="s">
        <v>818</v>
      </c>
      <c r="D797" s="273">
        <v>0</v>
      </c>
      <c r="E797" s="273">
        <v>0</v>
      </c>
      <c r="F797" s="273">
        <v>0</v>
      </c>
      <c r="G797" s="273">
        <v>0</v>
      </c>
      <c r="H797" s="273">
        <v>0</v>
      </c>
      <c r="I797" s="47">
        <f t="shared" si="72"/>
        <v>0</v>
      </c>
      <c r="J797" s="70">
        <f t="shared" si="73"/>
        <v>0</v>
      </c>
      <c r="K797" s="242">
        <f t="shared" si="74"/>
        <v>0</v>
      </c>
      <c r="L797" s="279">
        <f t="shared" si="76"/>
        <v>0</v>
      </c>
      <c r="M797" s="278">
        <f t="shared" si="77"/>
        <v>0</v>
      </c>
    </row>
    <row r="798" customHeight="1" spans="1:13">
      <c r="A798" s="269">
        <f t="shared" si="75"/>
        <v>7</v>
      </c>
      <c r="B798" s="270">
        <v>2110507</v>
      </c>
      <c r="C798" s="271" t="s">
        <v>819</v>
      </c>
      <c r="D798" s="273">
        <v>0</v>
      </c>
      <c r="E798" s="273">
        <v>0</v>
      </c>
      <c r="F798" s="273">
        <v>0</v>
      </c>
      <c r="G798" s="273">
        <v>0</v>
      </c>
      <c r="H798" s="273">
        <v>0</v>
      </c>
      <c r="I798" s="47">
        <f t="shared" si="72"/>
        <v>0</v>
      </c>
      <c r="J798" s="70">
        <f t="shared" si="73"/>
        <v>0</v>
      </c>
      <c r="K798" s="242">
        <f t="shared" si="74"/>
        <v>0</v>
      </c>
      <c r="L798" s="279">
        <f t="shared" si="76"/>
        <v>0</v>
      </c>
      <c r="M798" s="278">
        <f t="shared" si="77"/>
        <v>0</v>
      </c>
    </row>
    <row r="799" customHeight="1" spans="1:13">
      <c r="A799" s="269">
        <f t="shared" si="75"/>
        <v>7</v>
      </c>
      <c r="B799" s="270">
        <v>2110599</v>
      </c>
      <c r="C799" s="271" t="s">
        <v>820</v>
      </c>
      <c r="D799" s="273">
        <v>1700</v>
      </c>
      <c r="E799" s="273">
        <v>0</v>
      </c>
      <c r="F799" s="273">
        <v>0</v>
      </c>
      <c r="G799" s="273">
        <v>0</v>
      </c>
      <c r="H799" s="273">
        <v>3234</v>
      </c>
      <c r="I799" s="47">
        <f t="shared" si="72"/>
        <v>0</v>
      </c>
      <c r="J799" s="70">
        <f t="shared" si="73"/>
        <v>0</v>
      </c>
      <c r="K799" s="242">
        <f t="shared" si="74"/>
        <v>1700</v>
      </c>
      <c r="L799" s="279">
        <f t="shared" si="76"/>
        <v>4934</v>
      </c>
      <c r="M799" s="278">
        <f t="shared" si="77"/>
        <v>4934</v>
      </c>
    </row>
    <row r="800" ht="18" customHeight="1" spans="1:13">
      <c r="A800" s="269">
        <f t="shared" si="75"/>
        <v>5</v>
      </c>
      <c r="B800" s="270">
        <v>21106</v>
      </c>
      <c r="C800" s="271" t="s">
        <v>821</v>
      </c>
      <c r="D800" s="273">
        <v>8218</v>
      </c>
      <c r="E800" s="273">
        <v>1028</v>
      </c>
      <c r="F800" s="273">
        <v>935</v>
      </c>
      <c r="G800" s="273">
        <v>93</v>
      </c>
      <c r="H800" s="273">
        <v>9140</v>
      </c>
      <c r="I800" s="47">
        <f t="shared" si="72"/>
        <v>12.5091263081042</v>
      </c>
      <c r="J800" s="70">
        <f t="shared" si="73"/>
        <v>11.2472647702407</v>
      </c>
      <c r="K800" s="242">
        <f t="shared" si="74"/>
        <v>10274</v>
      </c>
      <c r="L800" s="279">
        <f t="shared" si="76"/>
        <v>19414</v>
      </c>
      <c r="M800" s="278">
        <f t="shared" si="77"/>
        <v>18386</v>
      </c>
    </row>
    <row r="801" ht="18" customHeight="1" spans="1:13">
      <c r="A801" s="269">
        <f t="shared" si="75"/>
        <v>7</v>
      </c>
      <c r="B801" s="270">
        <v>2110602</v>
      </c>
      <c r="C801" s="271" t="s">
        <v>822</v>
      </c>
      <c r="D801" s="273">
        <v>0</v>
      </c>
      <c r="E801" s="273">
        <v>0</v>
      </c>
      <c r="F801" s="273">
        <v>0</v>
      </c>
      <c r="G801" s="273">
        <v>0</v>
      </c>
      <c r="H801" s="273">
        <v>0</v>
      </c>
      <c r="I801" s="47">
        <f t="shared" si="72"/>
        <v>0</v>
      </c>
      <c r="J801" s="70">
        <f t="shared" si="73"/>
        <v>0</v>
      </c>
      <c r="K801" s="242">
        <f t="shared" si="74"/>
        <v>0</v>
      </c>
      <c r="L801" s="279">
        <f t="shared" si="76"/>
        <v>0</v>
      </c>
      <c r="M801" s="278">
        <f t="shared" si="77"/>
        <v>0</v>
      </c>
    </row>
    <row r="802" ht="18" customHeight="1" spans="1:13">
      <c r="A802" s="269">
        <f t="shared" si="75"/>
        <v>7</v>
      </c>
      <c r="B802" s="270">
        <v>2110603</v>
      </c>
      <c r="C802" s="271" t="s">
        <v>823</v>
      </c>
      <c r="D802" s="273">
        <v>0</v>
      </c>
      <c r="E802" s="273">
        <v>0</v>
      </c>
      <c r="F802" s="273">
        <v>0</v>
      </c>
      <c r="G802" s="273">
        <v>0</v>
      </c>
      <c r="H802" s="273">
        <v>0</v>
      </c>
      <c r="I802" s="47">
        <f t="shared" si="72"/>
        <v>0</v>
      </c>
      <c r="J802" s="70">
        <f t="shared" si="73"/>
        <v>0</v>
      </c>
      <c r="K802" s="242">
        <f t="shared" si="74"/>
        <v>0</v>
      </c>
      <c r="L802" s="279">
        <f t="shared" si="76"/>
        <v>0</v>
      </c>
      <c r="M802" s="278">
        <f t="shared" si="77"/>
        <v>0</v>
      </c>
    </row>
    <row r="803" customHeight="1" spans="1:13">
      <c r="A803" s="269">
        <f t="shared" si="75"/>
        <v>7</v>
      </c>
      <c r="B803" s="270">
        <v>2110604</v>
      </c>
      <c r="C803" s="271" t="s">
        <v>824</v>
      </c>
      <c r="D803" s="273">
        <v>0</v>
      </c>
      <c r="E803" s="273">
        <v>0</v>
      </c>
      <c r="F803" s="273">
        <v>0</v>
      </c>
      <c r="G803" s="273">
        <v>0</v>
      </c>
      <c r="H803" s="273">
        <v>0</v>
      </c>
      <c r="I803" s="47">
        <f t="shared" si="72"/>
        <v>0</v>
      </c>
      <c r="J803" s="70">
        <f t="shared" si="73"/>
        <v>0</v>
      </c>
      <c r="K803" s="242">
        <f t="shared" si="74"/>
        <v>0</v>
      </c>
      <c r="L803" s="279">
        <f t="shared" si="76"/>
        <v>0</v>
      </c>
      <c r="M803" s="278">
        <f t="shared" si="77"/>
        <v>0</v>
      </c>
    </row>
    <row r="804" ht="18" customHeight="1" spans="1:13">
      <c r="A804" s="269">
        <f t="shared" si="75"/>
        <v>7</v>
      </c>
      <c r="B804" s="270">
        <v>2110605</v>
      </c>
      <c r="C804" s="271" t="s">
        <v>825</v>
      </c>
      <c r="D804" s="273">
        <v>0</v>
      </c>
      <c r="E804" s="273">
        <v>0</v>
      </c>
      <c r="F804" s="273">
        <v>0</v>
      </c>
      <c r="G804" s="273">
        <v>0</v>
      </c>
      <c r="H804" s="273">
        <v>0</v>
      </c>
      <c r="I804" s="47">
        <f t="shared" si="72"/>
        <v>0</v>
      </c>
      <c r="J804" s="70">
        <f t="shared" si="73"/>
        <v>0</v>
      </c>
      <c r="K804" s="242">
        <f t="shared" si="74"/>
        <v>0</v>
      </c>
      <c r="L804" s="279">
        <f t="shared" si="76"/>
        <v>0</v>
      </c>
      <c r="M804" s="278">
        <f t="shared" si="77"/>
        <v>0</v>
      </c>
    </row>
    <row r="805" ht="18" customHeight="1" spans="1:13">
      <c r="A805" s="269">
        <f t="shared" si="75"/>
        <v>7</v>
      </c>
      <c r="B805" s="270">
        <v>2110699</v>
      </c>
      <c r="C805" s="271" t="s">
        <v>826</v>
      </c>
      <c r="D805" s="273">
        <v>8218</v>
      </c>
      <c r="E805" s="273">
        <v>1028</v>
      </c>
      <c r="F805" s="273">
        <v>935</v>
      </c>
      <c r="G805" s="273">
        <v>93</v>
      </c>
      <c r="H805" s="273">
        <v>9140</v>
      </c>
      <c r="I805" s="47">
        <f t="shared" si="72"/>
        <v>12.5091263081042</v>
      </c>
      <c r="J805" s="70">
        <f t="shared" si="73"/>
        <v>11.2472647702407</v>
      </c>
      <c r="K805" s="242">
        <f t="shared" si="74"/>
        <v>10274</v>
      </c>
      <c r="L805" s="279">
        <f t="shared" si="76"/>
        <v>19414</v>
      </c>
      <c r="M805" s="278">
        <f t="shared" si="77"/>
        <v>18386</v>
      </c>
    </row>
    <row r="806" customHeight="1" spans="1:13">
      <c r="A806" s="269">
        <f t="shared" si="75"/>
        <v>5</v>
      </c>
      <c r="B806" s="270">
        <v>21107</v>
      </c>
      <c r="C806" s="271" t="s">
        <v>827</v>
      </c>
      <c r="D806" s="273">
        <v>0</v>
      </c>
      <c r="E806" s="273">
        <v>0</v>
      </c>
      <c r="F806" s="273">
        <v>0</v>
      </c>
      <c r="G806" s="273">
        <v>0</v>
      </c>
      <c r="H806" s="273">
        <v>0</v>
      </c>
      <c r="I806" s="47">
        <f t="shared" si="72"/>
        <v>0</v>
      </c>
      <c r="J806" s="70">
        <f t="shared" si="73"/>
        <v>0</v>
      </c>
      <c r="K806" s="242">
        <f t="shared" si="74"/>
        <v>0</v>
      </c>
      <c r="L806" s="279">
        <f t="shared" si="76"/>
        <v>0</v>
      </c>
      <c r="M806" s="278">
        <f t="shared" si="77"/>
        <v>0</v>
      </c>
    </row>
    <row r="807" customHeight="1" spans="1:13">
      <c r="A807" s="269">
        <f t="shared" si="75"/>
        <v>7</v>
      </c>
      <c r="B807" s="270">
        <v>2110704</v>
      </c>
      <c r="C807" s="271" t="s">
        <v>828</v>
      </c>
      <c r="D807" s="273">
        <v>0</v>
      </c>
      <c r="E807" s="273">
        <v>0</v>
      </c>
      <c r="F807" s="273">
        <v>0</v>
      </c>
      <c r="G807" s="273">
        <v>0</v>
      </c>
      <c r="H807" s="273">
        <v>0</v>
      </c>
      <c r="I807" s="47">
        <f t="shared" si="72"/>
        <v>0</v>
      </c>
      <c r="J807" s="70">
        <f t="shared" si="73"/>
        <v>0</v>
      </c>
      <c r="K807" s="242">
        <f t="shared" si="74"/>
        <v>0</v>
      </c>
      <c r="L807" s="279">
        <f t="shared" si="76"/>
        <v>0</v>
      </c>
      <c r="M807" s="278">
        <f t="shared" si="77"/>
        <v>0</v>
      </c>
    </row>
    <row r="808" customHeight="1" spans="1:13">
      <c r="A808" s="269">
        <f t="shared" si="75"/>
        <v>7</v>
      </c>
      <c r="B808" s="270">
        <v>2110799</v>
      </c>
      <c r="C808" s="271" t="s">
        <v>829</v>
      </c>
      <c r="D808" s="273">
        <v>0</v>
      </c>
      <c r="E808" s="273">
        <v>0</v>
      </c>
      <c r="F808" s="273">
        <v>0</v>
      </c>
      <c r="G808" s="273">
        <v>0</v>
      </c>
      <c r="H808" s="273">
        <v>0</v>
      </c>
      <c r="I808" s="47">
        <f t="shared" si="72"/>
        <v>0</v>
      </c>
      <c r="J808" s="70">
        <f t="shared" si="73"/>
        <v>0</v>
      </c>
      <c r="K808" s="242">
        <f t="shared" si="74"/>
        <v>0</v>
      </c>
      <c r="L808" s="279">
        <f t="shared" si="76"/>
        <v>0</v>
      </c>
      <c r="M808" s="278">
        <f t="shared" si="77"/>
        <v>0</v>
      </c>
    </row>
    <row r="809" customHeight="1" spans="1:13">
      <c r="A809" s="269">
        <f t="shared" si="75"/>
        <v>5</v>
      </c>
      <c r="B809" s="270">
        <v>21108</v>
      </c>
      <c r="C809" s="271" t="s">
        <v>830</v>
      </c>
      <c r="D809" s="273">
        <v>0</v>
      </c>
      <c r="E809" s="273">
        <v>0</v>
      </c>
      <c r="F809" s="273">
        <v>0</v>
      </c>
      <c r="G809" s="273">
        <v>0</v>
      </c>
      <c r="H809" s="273">
        <v>0</v>
      </c>
      <c r="I809" s="47">
        <f t="shared" si="72"/>
        <v>0</v>
      </c>
      <c r="J809" s="70">
        <f t="shared" si="73"/>
        <v>0</v>
      </c>
      <c r="K809" s="242">
        <f t="shared" si="74"/>
        <v>0</v>
      </c>
      <c r="L809" s="279">
        <f t="shared" si="76"/>
        <v>0</v>
      </c>
      <c r="M809" s="278">
        <f t="shared" si="77"/>
        <v>0</v>
      </c>
    </row>
    <row r="810" customHeight="1" spans="1:13">
      <c r="A810" s="269">
        <f t="shared" si="75"/>
        <v>7</v>
      </c>
      <c r="B810" s="270">
        <v>2110804</v>
      </c>
      <c r="C810" s="271" t="s">
        <v>831</v>
      </c>
      <c r="D810" s="273">
        <v>0</v>
      </c>
      <c r="E810" s="273">
        <v>0</v>
      </c>
      <c r="F810" s="273">
        <v>0</v>
      </c>
      <c r="G810" s="273">
        <v>0</v>
      </c>
      <c r="H810" s="273">
        <v>0</v>
      </c>
      <c r="I810" s="47">
        <f t="shared" si="72"/>
        <v>0</v>
      </c>
      <c r="J810" s="70">
        <f t="shared" si="73"/>
        <v>0</v>
      </c>
      <c r="K810" s="242">
        <f t="shared" si="74"/>
        <v>0</v>
      </c>
      <c r="L810" s="279">
        <f t="shared" si="76"/>
        <v>0</v>
      </c>
      <c r="M810" s="278">
        <f t="shared" si="77"/>
        <v>0</v>
      </c>
    </row>
    <row r="811" customHeight="1" spans="1:13">
      <c r="A811" s="269">
        <f t="shared" si="75"/>
        <v>7</v>
      </c>
      <c r="B811" s="270">
        <v>2110899</v>
      </c>
      <c r="C811" s="271" t="s">
        <v>832</v>
      </c>
      <c r="D811" s="273">
        <v>0</v>
      </c>
      <c r="E811" s="273">
        <v>0</v>
      </c>
      <c r="F811" s="273">
        <v>0</v>
      </c>
      <c r="G811" s="273">
        <v>0</v>
      </c>
      <c r="H811" s="273">
        <v>0</v>
      </c>
      <c r="I811" s="47">
        <f t="shared" si="72"/>
        <v>0</v>
      </c>
      <c r="J811" s="70">
        <f t="shared" si="73"/>
        <v>0</v>
      </c>
      <c r="K811" s="242">
        <f t="shared" si="74"/>
        <v>0</v>
      </c>
      <c r="L811" s="279">
        <f t="shared" si="76"/>
        <v>0</v>
      </c>
      <c r="M811" s="278">
        <f t="shared" si="77"/>
        <v>0</v>
      </c>
    </row>
    <row r="812" customHeight="1" spans="1:13">
      <c r="A812" s="269">
        <f t="shared" si="75"/>
        <v>5</v>
      </c>
      <c r="B812" s="270">
        <v>21109</v>
      </c>
      <c r="C812" s="271" t="s">
        <v>833</v>
      </c>
      <c r="D812" s="273">
        <v>0</v>
      </c>
      <c r="E812" s="273">
        <v>0</v>
      </c>
      <c r="F812" s="273">
        <v>0</v>
      </c>
      <c r="G812" s="273">
        <v>0</v>
      </c>
      <c r="H812" s="273">
        <v>0</v>
      </c>
      <c r="I812" s="47">
        <f t="shared" si="72"/>
        <v>0</v>
      </c>
      <c r="J812" s="70">
        <f t="shared" si="73"/>
        <v>0</v>
      </c>
      <c r="K812" s="242">
        <f t="shared" si="74"/>
        <v>0</v>
      </c>
      <c r="L812" s="279">
        <f t="shared" si="76"/>
        <v>0</v>
      </c>
      <c r="M812" s="278">
        <f t="shared" si="77"/>
        <v>0</v>
      </c>
    </row>
    <row r="813" customHeight="1" spans="1:13">
      <c r="A813" s="269">
        <f t="shared" si="75"/>
        <v>7</v>
      </c>
      <c r="B813" s="270">
        <v>2110901</v>
      </c>
      <c r="C813" s="271" t="s">
        <v>834</v>
      </c>
      <c r="D813" s="273">
        <v>0</v>
      </c>
      <c r="E813" s="273">
        <v>0</v>
      </c>
      <c r="F813" s="273">
        <v>0</v>
      </c>
      <c r="G813" s="273">
        <v>0</v>
      </c>
      <c r="H813" s="273">
        <v>0</v>
      </c>
      <c r="I813" s="47">
        <f t="shared" si="72"/>
        <v>0</v>
      </c>
      <c r="J813" s="70">
        <f t="shared" si="73"/>
        <v>0</v>
      </c>
      <c r="K813" s="242">
        <f t="shared" si="74"/>
        <v>0</v>
      </c>
      <c r="L813" s="279">
        <f t="shared" si="76"/>
        <v>0</v>
      </c>
      <c r="M813" s="278">
        <f t="shared" si="77"/>
        <v>0</v>
      </c>
    </row>
    <row r="814" ht="18" customHeight="1" spans="1:13">
      <c r="A814" s="269">
        <f t="shared" si="75"/>
        <v>5</v>
      </c>
      <c r="B814" s="270">
        <v>21110</v>
      </c>
      <c r="C814" s="271" t="s">
        <v>835</v>
      </c>
      <c r="D814" s="273">
        <v>0</v>
      </c>
      <c r="E814" s="273">
        <v>0</v>
      </c>
      <c r="F814" s="273">
        <v>0</v>
      </c>
      <c r="G814" s="273">
        <v>0</v>
      </c>
      <c r="H814" s="273">
        <v>0</v>
      </c>
      <c r="I814" s="47">
        <f t="shared" si="72"/>
        <v>0</v>
      </c>
      <c r="J814" s="70">
        <f t="shared" si="73"/>
        <v>0</v>
      </c>
      <c r="K814" s="242">
        <f t="shared" si="74"/>
        <v>0</v>
      </c>
      <c r="L814" s="279">
        <f t="shared" si="76"/>
        <v>0</v>
      </c>
      <c r="M814" s="278">
        <f t="shared" si="77"/>
        <v>0</v>
      </c>
    </row>
    <row r="815" ht="18" customHeight="1" spans="1:13">
      <c r="A815" s="269">
        <f t="shared" si="75"/>
        <v>7</v>
      </c>
      <c r="B815" s="270">
        <v>2111001</v>
      </c>
      <c r="C815" s="271" t="s">
        <v>836</v>
      </c>
      <c r="D815" s="273">
        <v>0</v>
      </c>
      <c r="E815" s="273">
        <v>0</v>
      </c>
      <c r="F815" s="273">
        <v>0</v>
      </c>
      <c r="G815" s="273">
        <v>0</v>
      </c>
      <c r="H815" s="273">
        <v>0</v>
      </c>
      <c r="I815" s="47">
        <f t="shared" si="72"/>
        <v>0</v>
      </c>
      <c r="J815" s="70">
        <f t="shared" si="73"/>
        <v>0</v>
      </c>
      <c r="K815" s="242">
        <f t="shared" si="74"/>
        <v>0</v>
      </c>
      <c r="L815" s="279">
        <f t="shared" si="76"/>
        <v>0</v>
      </c>
      <c r="M815" s="278">
        <f t="shared" si="77"/>
        <v>0</v>
      </c>
    </row>
    <row r="816" ht="18" customHeight="1" spans="1:13">
      <c r="A816" s="269">
        <f t="shared" si="75"/>
        <v>5</v>
      </c>
      <c r="B816" s="270">
        <v>21111</v>
      </c>
      <c r="C816" s="271" t="s">
        <v>837</v>
      </c>
      <c r="D816" s="273">
        <v>124</v>
      </c>
      <c r="E816" s="273">
        <v>124</v>
      </c>
      <c r="F816" s="273">
        <v>124</v>
      </c>
      <c r="G816" s="273">
        <v>0</v>
      </c>
      <c r="H816" s="273">
        <v>124</v>
      </c>
      <c r="I816" s="47">
        <f t="shared" si="72"/>
        <v>100</v>
      </c>
      <c r="J816" s="70">
        <f t="shared" si="73"/>
        <v>100</v>
      </c>
      <c r="K816" s="242">
        <f t="shared" si="74"/>
        <v>372</v>
      </c>
      <c r="L816" s="279">
        <f t="shared" si="76"/>
        <v>496</v>
      </c>
      <c r="M816" s="278">
        <f t="shared" si="77"/>
        <v>372</v>
      </c>
    </row>
    <row r="817" ht="18" customHeight="1" spans="1:13">
      <c r="A817" s="269">
        <f t="shared" si="75"/>
        <v>7</v>
      </c>
      <c r="B817" s="270">
        <v>2111101</v>
      </c>
      <c r="C817" s="271" t="s">
        <v>838</v>
      </c>
      <c r="D817" s="273">
        <v>0</v>
      </c>
      <c r="E817" s="273">
        <v>0</v>
      </c>
      <c r="F817" s="273">
        <v>0</v>
      </c>
      <c r="G817" s="273">
        <v>0</v>
      </c>
      <c r="H817" s="273">
        <v>0</v>
      </c>
      <c r="I817" s="47">
        <f t="shared" si="72"/>
        <v>0</v>
      </c>
      <c r="J817" s="70">
        <f t="shared" si="73"/>
        <v>0</v>
      </c>
      <c r="K817" s="242">
        <f t="shared" si="74"/>
        <v>0</v>
      </c>
      <c r="L817" s="279">
        <f t="shared" si="76"/>
        <v>0</v>
      </c>
      <c r="M817" s="278">
        <f t="shared" si="77"/>
        <v>0</v>
      </c>
    </row>
    <row r="818" ht="18" customHeight="1" spans="1:13">
      <c r="A818" s="269">
        <f t="shared" si="75"/>
        <v>7</v>
      </c>
      <c r="B818" s="270">
        <v>2111102</v>
      </c>
      <c r="C818" s="271" t="s">
        <v>839</v>
      </c>
      <c r="D818" s="273">
        <v>0</v>
      </c>
      <c r="E818" s="273">
        <v>0</v>
      </c>
      <c r="F818" s="273">
        <v>0</v>
      </c>
      <c r="G818" s="273">
        <v>0</v>
      </c>
      <c r="H818" s="273">
        <v>0</v>
      </c>
      <c r="I818" s="47">
        <f t="shared" si="72"/>
        <v>0</v>
      </c>
      <c r="J818" s="70">
        <f t="shared" si="73"/>
        <v>0</v>
      </c>
      <c r="K818" s="242">
        <f t="shared" si="74"/>
        <v>0</v>
      </c>
      <c r="L818" s="279">
        <f t="shared" si="76"/>
        <v>0</v>
      </c>
      <c r="M818" s="278">
        <f t="shared" si="77"/>
        <v>0</v>
      </c>
    </row>
    <row r="819" customHeight="1" spans="1:13">
      <c r="A819" s="269">
        <f t="shared" si="75"/>
        <v>7</v>
      </c>
      <c r="B819" s="270">
        <v>2111103</v>
      </c>
      <c r="C819" s="271" t="s">
        <v>840</v>
      </c>
      <c r="D819" s="273">
        <v>124</v>
      </c>
      <c r="E819" s="273">
        <v>124</v>
      </c>
      <c r="F819" s="273">
        <v>124</v>
      </c>
      <c r="G819" s="273">
        <v>0</v>
      </c>
      <c r="H819" s="273">
        <v>124</v>
      </c>
      <c r="I819" s="47">
        <f t="shared" si="72"/>
        <v>100</v>
      </c>
      <c r="J819" s="70">
        <f t="shared" si="73"/>
        <v>100</v>
      </c>
      <c r="K819" s="242">
        <f t="shared" si="74"/>
        <v>372</v>
      </c>
      <c r="L819" s="279">
        <f t="shared" si="76"/>
        <v>496</v>
      </c>
      <c r="M819" s="278">
        <f t="shared" si="77"/>
        <v>372</v>
      </c>
    </row>
    <row r="820" customHeight="1" spans="1:13">
      <c r="A820" s="269">
        <f t="shared" si="75"/>
        <v>7</v>
      </c>
      <c r="B820" s="270">
        <v>2111104</v>
      </c>
      <c r="C820" s="271" t="s">
        <v>841</v>
      </c>
      <c r="D820" s="273">
        <v>0</v>
      </c>
      <c r="E820" s="273">
        <v>0</v>
      </c>
      <c r="F820" s="273">
        <v>0</v>
      </c>
      <c r="G820" s="273">
        <v>0</v>
      </c>
      <c r="H820" s="273">
        <v>0</v>
      </c>
      <c r="I820" s="47">
        <f t="shared" si="72"/>
        <v>0</v>
      </c>
      <c r="J820" s="70">
        <f t="shared" si="73"/>
        <v>0</v>
      </c>
      <c r="K820" s="242">
        <f t="shared" si="74"/>
        <v>0</v>
      </c>
      <c r="L820" s="279">
        <f t="shared" si="76"/>
        <v>0</v>
      </c>
      <c r="M820" s="278">
        <f t="shared" si="77"/>
        <v>0</v>
      </c>
    </row>
    <row r="821" ht="18" customHeight="1" spans="1:13">
      <c r="A821" s="269">
        <f t="shared" si="75"/>
        <v>7</v>
      </c>
      <c r="B821" s="270">
        <v>2111199</v>
      </c>
      <c r="C821" s="271" t="s">
        <v>842</v>
      </c>
      <c r="D821" s="273">
        <v>0</v>
      </c>
      <c r="E821" s="273">
        <v>0</v>
      </c>
      <c r="F821" s="273">
        <v>0</v>
      </c>
      <c r="G821" s="273">
        <v>0</v>
      </c>
      <c r="H821" s="273">
        <v>0</v>
      </c>
      <c r="I821" s="47">
        <f t="shared" si="72"/>
        <v>0</v>
      </c>
      <c r="J821" s="70">
        <f t="shared" si="73"/>
        <v>0</v>
      </c>
      <c r="K821" s="242">
        <f t="shared" si="74"/>
        <v>0</v>
      </c>
      <c r="L821" s="279">
        <f t="shared" si="76"/>
        <v>0</v>
      </c>
      <c r="M821" s="278">
        <f t="shared" si="77"/>
        <v>0</v>
      </c>
    </row>
    <row r="822" ht="18" customHeight="1" spans="1:13">
      <c r="A822" s="269">
        <f t="shared" si="75"/>
        <v>5</v>
      </c>
      <c r="B822" s="270">
        <v>21112</v>
      </c>
      <c r="C822" s="271" t="s">
        <v>843</v>
      </c>
      <c r="D822" s="273">
        <v>0</v>
      </c>
      <c r="E822" s="273">
        <v>0</v>
      </c>
      <c r="F822" s="273">
        <v>0</v>
      </c>
      <c r="G822" s="273">
        <v>0</v>
      </c>
      <c r="H822" s="273">
        <v>0</v>
      </c>
      <c r="I822" s="47">
        <f t="shared" si="72"/>
        <v>0</v>
      </c>
      <c r="J822" s="70">
        <f t="shared" si="73"/>
        <v>0</v>
      </c>
      <c r="K822" s="242">
        <f t="shared" si="74"/>
        <v>0</v>
      </c>
      <c r="L822" s="279">
        <f t="shared" si="76"/>
        <v>0</v>
      </c>
      <c r="M822" s="278">
        <f t="shared" si="77"/>
        <v>0</v>
      </c>
    </row>
    <row r="823" ht="18" customHeight="1" spans="1:13">
      <c r="A823" s="269">
        <f t="shared" si="75"/>
        <v>7</v>
      </c>
      <c r="B823" s="270">
        <v>2111201</v>
      </c>
      <c r="C823" s="271" t="s">
        <v>844</v>
      </c>
      <c r="D823" s="273">
        <v>0</v>
      </c>
      <c r="E823" s="273">
        <v>0</v>
      </c>
      <c r="F823" s="273">
        <v>0</v>
      </c>
      <c r="G823" s="273">
        <v>0</v>
      </c>
      <c r="H823" s="273">
        <v>0</v>
      </c>
      <c r="I823" s="47">
        <f t="shared" si="72"/>
        <v>0</v>
      </c>
      <c r="J823" s="70">
        <f t="shared" si="73"/>
        <v>0</v>
      </c>
      <c r="K823" s="242">
        <f t="shared" si="74"/>
        <v>0</v>
      </c>
      <c r="L823" s="279">
        <f t="shared" si="76"/>
        <v>0</v>
      </c>
      <c r="M823" s="278">
        <f t="shared" si="77"/>
        <v>0</v>
      </c>
    </row>
    <row r="824" customHeight="1" spans="1:13">
      <c r="A824" s="269">
        <f t="shared" si="75"/>
        <v>5</v>
      </c>
      <c r="B824" s="270">
        <v>21113</v>
      </c>
      <c r="C824" s="271" t="s">
        <v>845</v>
      </c>
      <c r="D824" s="273">
        <v>0</v>
      </c>
      <c r="E824" s="273">
        <v>0</v>
      </c>
      <c r="F824" s="273">
        <v>0</v>
      </c>
      <c r="G824" s="273">
        <v>0</v>
      </c>
      <c r="H824" s="273">
        <v>0</v>
      </c>
      <c r="I824" s="47">
        <f t="shared" si="72"/>
        <v>0</v>
      </c>
      <c r="J824" s="70">
        <f t="shared" si="73"/>
        <v>0</v>
      </c>
      <c r="K824" s="242">
        <f t="shared" si="74"/>
        <v>0</v>
      </c>
      <c r="L824" s="279">
        <f t="shared" si="76"/>
        <v>0</v>
      </c>
      <c r="M824" s="278">
        <f t="shared" si="77"/>
        <v>0</v>
      </c>
    </row>
    <row r="825" customHeight="1" spans="1:13">
      <c r="A825" s="269">
        <f t="shared" si="75"/>
        <v>7</v>
      </c>
      <c r="B825" s="270">
        <v>2111301</v>
      </c>
      <c r="C825" s="271" t="s">
        <v>846</v>
      </c>
      <c r="D825" s="273">
        <v>0</v>
      </c>
      <c r="E825" s="273">
        <v>0</v>
      </c>
      <c r="F825" s="273">
        <v>0</v>
      </c>
      <c r="G825" s="273">
        <v>0</v>
      </c>
      <c r="H825" s="273">
        <v>0</v>
      </c>
      <c r="I825" s="47">
        <f t="shared" si="72"/>
        <v>0</v>
      </c>
      <c r="J825" s="70">
        <f t="shared" si="73"/>
        <v>0</v>
      </c>
      <c r="K825" s="242">
        <f t="shared" si="74"/>
        <v>0</v>
      </c>
      <c r="L825" s="279">
        <f t="shared" si="76"/>
        <v>0</v>
      </c>
      <c r="M825" s="278">
        <f t="shared" si="77"/>
        <v>0</v>
      </c>
    </row>
    <row r="826" customHeight="1" spans="1:13">
      <c r="A826" s="269">
        <f t="shared" si="75"/>
        <v>5</v>
      </c>
      <c r="B826" s="270">
        <v>21114</v>
      </c>
      <c r="C826" s="271" t="s">
        <v>847</v>
      </c>
      <c r="D826" s="273">
        <v>0</v>
      </c>
      <c r="E826" s="273">
        <v>0</v>
      </c>
      <c r="F826" s="273">
        <v>0</v>
      </c>
      <c r="G826" s="273">
        <v>0</v>
      </c>
      <c r="H826" s="273">
        <v>0</v>
      </c>
      <c r="I826" s="47">
        <f t="shared" si="72"/>
        <v>0</v>
      </c>
      <c r="J826" s="70">
        <f t="shared" si="73"/>
        <v>0</v>
      </c>
      <c r="K826" s="242">
        <f t="shared" si="74"/>
        <v>0</v>
      </c>
      <c r="L826" s="279">
        <f t="shared" si="76"/>
        <v>0</v>
      </c>
      <c r="M826" s="278">
        <f t="shared" si="77"/>
        <v>0</v>
      </c>
    </row>
    <row r="827" customHeight="1" spans="1:13">
      <c r="A827" s="269">
        <f t="shared" si="75"/>
        <v>7</v>
      </c>
      <c r="B827" s="270">
        <v>2111401</v>
      </c>
      <c r="C827" s="271" t="s">
        <v>274</v>
      </c>
      <c r="D827" s="273">
        <v>0</v>
      </c>
      <c r="E827" s="273">
        <v>0</v>
      </c>
      <c r="F827" s="273">
        <v>0</v>
      </c>
      <c r="G827" s="273">
        <v>0</v>
      </c>
      <c r="H827" s="273">
        <v>0</v>
      </c>
      <c r="I827" s="47">
        <f t="shared" si="72"/>
        <v>0</v>
      </c>
      <c r="J827" s="70">
        <f t="shared" si="73"/>
        <v>0</v>
      </c>
      <c r="K827" s="242">
        <f t="shared" si="74"/>
        <v>0</v>
      </c>
      <c r="L827" s="279">
        <f t="shared" si="76"/>
        <v>0</v>
      </c>
      <c r="M827" s="278">
        <f t="shared" si="77"/>
        <v>0</v>
      </c>
    </row>
    <row r="828" customHeight="1" spans="1:13">
      <c r="A828" s="269">
        <f t="shared" si="75"/>
        <v>7</v>
      </c>
      <c r="B828" s="270">
        <v>2111402</v>
      </c>
      <c r="C828" s="271" t="s">
        <v>252</v>
      </c>
      <c r="D828" s="273">
        <v>0</v>
      </c>
      <c r="E828" s="273">
        <v>0</v>
      </c>
      <c r="F828" s="273">
        <v>0</v>
      </c>
      <c r="G828" s="273">
        <v>0</v>
      </c>
      <c r="H828" s="273">
        <v>0</v>
      </c>
      <c r="I828" s="47">
        <f t="shared" si="72"/>
        <v>0</v>
      </c>
      <c r="J828" s="70">
        <f t="shared" si="73"/>
        <v>0</v>
      </c>
      <c r="K828" s="242">
        <f t="shared" si="74"/>
        <v>0</v>
      </c>
      <c r="L828" s="279">
        <f t="shared" si="76"/>
        <v>0</v>
      </c>
      <c r="M828" s="278">
        <f t="shared" si="77"/>
        <v>0</v>
      </c>
    </row>
    <row r="829" customHeight="1" spans="1:13">
      <c r="A829" s="269">
        <f t="shared" si="75"/>
        <v>7</v>
      </c>
      <c r="B829" s="270">
        <v>2111403</v>
      </c>
      <c r="C829" s="271" t="s">
        <v>229</v>
      </c>
      <c r="D829" s="273">
        <v>0</v>
      </c>
      <c r="E829" s="273">
        <v>0</v>
      </c>
      <c r="F829" s="273">
        <v>0</v>
      </c>
      <c r="G829" s="273">
        <v>0</v>
      </c>
      <c r="H829" s="273">
        <v>0</v>
      </c>
      <c r="I829" s="47">
        <f t="shared" si="72"/>
        <v>0</v>
      </c>
      <c r="J829" s="70">
        <f t="shared" si="73"/>
        <v>0</v>
      </c>
      <c r="K829" s="242">
        <f t="shared" si="74"/>
        <v>0</v>
      </c>
      <c r="L829" s="279">
        <f t="shared" si="76"/>
        <v>0</v>
      </c>
      <c r="M829" s="278">
        <f t="shared" si="77"/>
        <v>0</v>
      </c>
    </row>
    <row r="830" customHeight="1" spans="1:13">
      <c r="A830" s="269">
        <f t="shared" si="75"/>
        <v>7</v>
      </c>
      <c r="B830" s="270">
        <v>2111404</v>
      </c>
      <c r="C830" s="271" t="s">
        <v>848</v>
      </c>
      <c r="D830" s="273">
        <v>0</v>
      </c>
      <c r="E830" s="273">
        <v>0</v>
      </c>
      <c r="F830" s="273">
        <v>0</v>
      </c>
      <c r="G830" s="273">
        <v>0</v>
      </c>
      <c r="H830" s="273">
        <v>0</v>
      </c>
      <c r="I830" s="47">
        <f t="shared" si="72"/>
        <v>0</v>
      </c>
      <c r="J830" s="70">
        <f t="shared" si="73"/>
        <v>0</v>
      </c>
      <c r="K830" s="242">
        <f t="shared" si="74"/>
        <v>0</v>
      </c>
      <c r="L830" s="279">
        <f t="shared" si="76"/>
        <v>0</v>
      </c>
      <c r="M830" s="278">
        <f t="shared" si="77"/>
        <v>0</v>
      </c>
    </row>
    <row r="831" customHeight="1" spans="1:13">
      <c r="A831" s="269">
        <f t="shared" si="75"/>
        <v>7</v>
      </c>
      <c r="B831" s="270">
        <v>2111405</v>
      </c>
      <c r="C831" s="271" t="s">
        <v>849</v>
      </c>
      <c r="D831" s="273">
        <v>0</v>
      </c>
      <c r="E831" s="273">
        <v>0</v>
      </c>
      <c r="F831" s="273">
        <v>0</v>
      </c>
      <c r="G831" s="273">
        <v>0</v>
      </c>
      <c r="H831" s="273">
        <v>0</v>
      </c>
      <c r="I831" s="47">
        <f t="shared" si="72"/>
        <v>0</v>
      </c>
      <c r="J831" s="70">
        <f t="shared" si="73"/>
        <v>0</v>
      </c>
      <c r="K831" s="242">
        <f t="shared" si="74"/>
        <v>0</v>
      </c>
      <c r="L831" s="279">
        <f t="shared" si="76"/>
        <v>0</v>
      </c>
      <c r="M831" s="278">
        <f t="shared" si="77"/>
        <v>0</v>
      </c>
    </row>
    <row r="832" customHeight="1" spans="1:13">
      <c r="A832" s="269">
        <f t="shared" si="75"/>
        <v>7</v>
      </c>
      <c r="B832" s="270">
        <v>2111406</v>
      </c>
      <c r="C832" s="271" t="s">
        <v>850</v>
      </c>
      <c r="D832" s="273">
        <v>0</v>
      </c>
      <c r="E832" s="273">
        <v>0</v>
      </c>
      <c r="F832" s="273">
        <v>0</v>
      </c>
      <c r="G832" s="273">
        <v>0</v>
      </c>
      <c r="H832" s="273">
        <v>0</v>
      </c>
      <c r="I832" s="47">
        <f t="shared" si="72"/>
        <v>0</v>
      </c>
      <c r="J832" s="70">
        <f t="shared" si="73"/>
        <v>0</v>
      </c>
      <c r="K832" s="242">
        <f t="shared" si="74"/>
        <v>0</v>
      </c>
      <c r="L832" s="279">
        <f t="shared" si="76"/>
        <v>0</v>
      </c>
      <c r="M832" s="278">
        <f t="shared" si="77"/>
        <v>0</v>
      </c>
    </row>
    <row r="833" customHeight="1" spans="1:13">
      <c r="A833" s="269">
        <f t="shared" si="75"/>
        <v>7</v>
      </c>
      <c r="B833" s="270">
        <v>2111407</v>
      </c>
      <c r="C833" s="271" t="s">
        <v>851</v>
      </c>
      <c r="D833" s="273">
        <v>0</v>
      </c>
      <c r="E833" s="273">
        <v>0</v>
      </c>
      <c r="F833" s="273">
        <v>0</v>
      </c>
      <c r="G833" s="273">
        <v>0</v>
      </c>
      <c r="H833" s="273">
        <v>0</v>
      </c>
      <c r="I833" s="47">
        <f t="shared" si="72"/>
        <v>0</v>
      </c>
      <c r="J833" s="70">
        <f t="shared" si="73"/>
        <v>0</v>
      </c>
      <c r="K833" s="242">
        <f t="shared" si="74"/>
        <v>0</v>
      </c>
      <c r="L833" s="279">
        <f t="shared" si="76"/>
        <v>0</v>
      </c>
      <c r="M833" s="278">
        <f t="shared" si="77"/>
        <v>0</v>
      </c>
    </row>
    <row r="834" customHeight="1" spans="1:13">
      <c r="A834" s="269">
        <f t="shared" si="75"/>
        <v>7</v>
      </c>
      <c r="B834" s="270">
        <v>2111408</v>
      </c>
      <c r="C834" s="271" t="s">
        <v>852</v>
      </c>
      <c r="D834" s="273">
        <v>0</v>
      </c>
      <c r="E834" s="273">
        <v>0</v>
      </c>
      <c r="F834" s="273">
        <v>0</v>
      </c>
      <c r="G834" s="273">
        <v>0</v>
      </c>
      <c r="H834" s="273">
        <v>0</v>
      </c>
      <c r="I834" s="47">
        <f t="shared" si="72"/>
        <v>0</v>
      </c>
      <c r="J834" s="70">
        <f t="shared" si="73"/>
        <v>0</v>
      </c>
      <c r="K834" s="242">
        <f t="shared" si="74"/>
        <v>0</v>
      </c>
      <c r="L834" s="279">
        <f t="shared" si="76"/>
        <v>0</v>
      </c>
      <c r="M834" s="278">
        <f t="shared" si="77"/>
        <v>0</v>
      </c>
    </row>
    <row r="835" customHeight="1" spans="1:13">
      <c r="A835" s="269">
        <f t="shared" si="75"/>
        <v>7</v>
      </c>
      <c r="B835" s="270">
        <v>2111409</v>
      </c>
      <c r="C835" s="271" t="s">
        <v>853</v>
      </c>
      <c r="D835" s="273">
        <v>0</v>
      </c>
      <c r="E835" s="273">
        <v>0</v>
      </c>
      <c r="F835" s="273">
        <v>0</v>
      </c>
      <c r="G835" s="273">
        <v>0</v>
      </c>
      <c r="H835" s="273">
        <v>0</v>
      </c>
      <c r="I835" s="47">
        <f t="shared" si="72"/>
        <v>0</v>
      </c>
      <c r="J835" s="70">
        <f t="shared" si="73"/>
        <v>0</v>
      </c>
      <c r="K835" s="242">
        <f t="shared" si="74"/>
        <v>0</v>
      </c>
      <c r="L835" s="279">
        <f t="shared" si="76"/>
        <v>0</v>
      </c>
      <c r="M835" s="278">
        <f t="shared" si="77"/>
        <v>0</v>
      </c>
    </row>
    <row r="836" customHeight="1" spans="1:13">
      <c r="A836" s="269">
        <f t="shared" si="75"/>
        <v>7</v>
      </c>
      <c r="B836" s="270">
        <v>2111410</v>
      </c>
      <c r="C836" s="271" t="s">
        <v>854</v>
      </c>
      <c r="D836" s="273">
        <v>0</v>
      </c>
      <c r="E836" s="273">
        <v>0</v>
      </c>
      <c r="F836" s="273">
        <v>0</v>
      </c>
      <c r="G836" s="273">
        <v>0</v>
      </c>
      <c r="H836" s="273">
        <v>0</v>
      </c>
      <c r="I836" s="47">
        <f t="shared" si="72"/>
        <v>0</v>
      </c>
      <c r="J836" s="70">
        <f t="shared" si="73"/>
        <v>0</v>
      </c>
      <c r="K836" s="242">
        <f t="shared" si="74"/>
        <v>0</v>
      </c>
      <c r="L836" s="279">
        <f t="shared" si="76"/>
        <v>0</v>
      </c>
      <c r="M836" s="278">
        <f t="shared" si="77"/>
        <v>0</v>
      </c>
    </row>
    <row r="837" customHeight="1" spans="1:13">
      <c r="A837" s="269">
        <f t="shared" si="75"/>
        <v>7</v>
      </c>
      <c r="B837" s="270">
        <v>2111411</v>
      </c>
      <c r="C837" s="271" t="s">
        <v>280</v>
      </c>
      <c r="D837" s="273">
        <v>0</v>
      </c>
      <c r="E837" s="273">
        <v>0</v>
      </c>
      <c r="F837" s="273">
        <v>0</v>
      </c>
      <c r="G837" s="273">
        <v>0</v>
      </c>
      <c r="H837" s="273">
        <v>0</v>
      </c>
      <c r="I837" s="47">
        <f t="shared" si="72"/>
        <v>0</v>
      </c>
      <c r="J837" s="70">
        <f t="shared" si="73"/>
        <v>0</v>
      </c>
      <c r="K837" s="242">
        <f t="shared" si="74"/>
        <v>0</v>
      </c>
      <c r="L837" s="279">
        <f t="shared" si="76"/>
        <v>0</v>
      </c>
      <c r="M837" s="278">
        <f t="shared" si="77"/>
        <v>0</v>
      </c>
    </row>
    <row r="838" customHeight="1" spans="1:13">
      <c r="A838" s="269">
        <f t="shared" si="75"/>
        <v>7</v>
      </c>
      <c r="B838" s="270">
        <v>2111413</v>
      </c>
      <c r="C838" s="271" t="s">
        <v>855</v>
      </c>
      <c r="D838" s="273">
        <v>0</v>
      </c>
      <c r="E838" s="273">
        <v>0</v>
      </c>
      <c r="F838" s="273">
        <v>0</v>
      </c>
      <c r="G838" s="273">
        <v>0</v>
      </c>
      <c r="H838" s="273">
        <v>0</v>
      </c>
      <c r="I838" s="47">
        <f t="shared" si="72"/>
        <v>0</v>
      </c>
      <c r="J838" s="70">
        <f t="shared" si="73"/>
        <v>0</v>
      </c>
      <c r="K838" s="242">
        <f t="shared" si="74"/>
        <v>0</v>
      </c>
      <c r="L838" s="279">
        <f t="shared" si="76"/>
        <v>0</v>
      </c>
      <c r="M838" s="278">
        <f t="shared" si="77"/>
        <v>0</v>
      </c>
    </row>
    <row r="839" customHeight="1" spans="1:13">
      <c r="A839" s="269">
        <f t="shared" si="75"/>
        <v>7</v>
      </c>
      <c r="B839" s="270">
        <v>2111450</v>
      </c>
      <c r="C839" s="271" t="s">
        <v>281</v>
      </c>
      <c r="D839" s="273">
        <v>0</v>
      </c>
      <c r="E839" s="273">
        <v>0</v>
      </c>
      <c r="F839" s="273">
        <v>0</v>
      </c>
      <c r="G839" s="273">
        <v>0</v>
      </c>
      <c r="H839" s="273">
        <v>0</v>
      </c>
      <c r="I839" s="47">
        <f t="shared" si="72"/>
        <v>0</v>
      </c>
      <c r="J839" s="70">
        <f t="shared" si="73"/>
        <v>0</v>
      </c>
      <c r="K839" s="242">
        <f t="shared" si="74"/>
        <v>0</v>
      </c>
      <c r="L839" s="279">
        <f t="shared" si="76"/>
        <v>0</v>
      </c>
      <c r="M839" s="278">
        <f t="shared" si="77"/>
        <v>0</v>
      </c>
    </row>
    <row r="840" customHeight="1" spans="1:13">
      <c r="A840" s="269">
        <f t="shared" si="75"/>
        <v>7</v>
      </c>
      <c r="B840" s="270">
        <v>2111499</v>
      </c>
      <c r="C840" s="271" t="s">
        <v>856</v>
      </c>
      <c r="D840" s="273">
        <v>0</v>
      </c>
      <c r="E840" s="273">
        <v>0</v>
      </c>
      <c r="F840" s="273">
        <v>0</v>
      </c>
      <c r="G840" s="273">
        <v>0</v>
      </c>
      <c r="H840" s="273">
        <v>0</v>
      </c>
      <c r="I840" s="47">
        <f t="shared" ref="I840:I903" si="78">IFERROR(E840/D840,0)*100</f>
        <v>0</v>
      </c>
      <c r="J840" s="70">
        <f t="shared" ref="J840:J903" si="79">IFERROR(E840/H840,0)*100</f>
        <v>0</v>
      </c>
      <c r="K840" s="242">
        <f t="shared" si="74"/>
        <v>0</v>
      </c>
      <c r="L840" s="279">
        <f t="shared" si="76"/>
        <v>0</v>
      </c>
      <c r="M840" s="278">
        <f t="shared" si="77"/>
        <v>0</v>
      </c>
    </row>
    <row r="841" ht="18" customHeight="1" spans="1:13">
      <c r="A841" s="269">
        <f t="shared" si="75"/>
        <v>5</v>
      </c>
      <c r="B841" s="270">
        <v>21199</v>
      </c>
      <c r="C841" s="271" t="s">
        <v>857</v>
      </c>
      <c r="D841" s="273">
        <v>2558</v>
      </c>
      <c r="E841" s="273">
        <v>400</v>
      </c>
      <c r="F841" s="273">
        <v>400</v>
      </c>
      <c r="G841" s="273">
        <v>0</v>
      </c>
      <c r="H841" s="273">
        <v>343</v>
      </c>
      <c r="I841" s="47">
        <f t="shared" si="78"/>
        <v>15.6372165754496</v>
      </c>
      <c r="J841" s="70">
        <f t="shared" si="79"/>
        <v>116.618075801749</v>
      </c>
      <c r="K841" s="242">
        <f t="shared" si="74"/>
        <v>3358</v>
      </c>
      <c r="L841" s="279">
        <f t="shared" si="76"/>
        <v>3701</v>
      </c>
      <c r="M841" s="278">
        <f t="shared" si="77"/>
        <v>3301</v>
      </c>
    </row>
    <row r="842" ht="18" customHeight="1" spans="1:13">
      <c r="A842" s="269">
        <f t="shared" si="75"/>
        <v>7</v>
      </c>
      <c r="B842" s="270">
        <v>2119999</v>
      </c>
      <c r="C842" s="271" t="s">
        <v>858</v>
      </c>
      <c r="D842" s="273">
        <v>2558</v>
      </c>
      <c r="E842" s="273">
        <v>400</v>
      </c>
      <c r="F842" s="273">
        <v>400</v>
      </c>
      <c r="G842" s="273">
        <v>0</v>
      </c>
      <c r="H842" s="273">
        <v>343</v>
      </c>
      <c r="I842" s="47">
        <f t="shared" si="78"/>
        <v>15.6372165754496</v>
      </c>
      <c r="J842" s="70">
        <f t="shared" si="79"/>
        <v>116.618075801749</v>
      </c>
      <c r="K842" s="242">
        <f t="shared" si="74"/>
        <v>3358</v>
      </c>
      <c r="L842" s="279">
        <f t="shared" si="76"/>
        <v>3701</v>
      </c>
      <c r="M842" s="278">
        <f t="shared" si="77"/>
        <v>3301</v>
      </c>
    </row>
    <row r="843" ht="18" customHeight="1" spans="1:13">
      <c r="A843" s="269">
        <f t="shared" si="75"/>
        <v>3</v>
      </c>
      <c r="B843" s="270">
        <v>212</v>
      </c>
      <c r="C843" s="271" t="s">
        <v>859</v>
      </c>
      <c r="D843" s="273">
        <v>7958</v>
      </c>
      <c r="E843" s="273">
        <v>5355</v>
      </c>
      <c r="F843" s="273">
        <v>4679</v>
      </c>
      <c r="G843" s="273">
        <v>676</v>
      </c>
      <c r="H843" s="273">
        <v>4494</v>
      </c>
      <c r="I843" s="47">
        <f t="shared" si="78"/>
        <v>67.2907765770294</v>
      </c>
      <c r="J843" s="70">
        <f t="shared" si="79"/>
        <v>119.158878504673</v>
      </c>
      <c r="K843" s="242">
        <f t="shared" si="74"/>
        <v>18668</v>
      </c>
      <c r="L843" s="279">
        <f t="shared" si="76"/>
        <v>23162</v>
      </c>
      <c r="M843" s="278">
        <f t="shared" si="77"/>
        <v>17807</v>
      </c>
    </row>
    <row r="844" ht="18" customHeight="1" spans="1:13">
      <c r="A844" s="269">
        <f t="shared" si="75"/>
        <v>5</v>
      </c>
      <c r="B844" s="270">
        <v>21201</v>
      </c>
      <c r="C844" s="271" t="s">
        <v>860</v>
      </c>
      <c r="D844" s="273">
        <v>3567</v>
      </c>
      <c r="E844" s="273">
        <v>2126</v>
      </c>
      <c r="F844" s="273">
        <v>2060</v>
      </c>
      <c r="G844" s="273">
        <v>66</v>
      </c>
      <c r="H844" s="273">
        <v>2069</v>
      </c>
      <c r="I844" s="47">
        <f t="shared" si="78"/>
        <v>59.6019063638912</v>
      </c>
      <c r="J844" s="70">
        <f t="shared" si="79"/>
        <v>102.754954084099</v>
      </c>
      <c r="K844" s="242">
        <f t="shared" si="74"/>
        <v>7819</v>
      </c>
      <c r="L844" s="279">
        <f t="shared" si="76"/>
        <v>9888</v>
      </c>
      <c r="M844" s="278">
        <f t="shared" si="77"/>
        <v>7762</v>
      </c>
    </row>
    <row r="845" ht="18" customHeight="1" spans="1:13">
      <c r="A845" s="269">
        <f t="shared" si="75"/>
        <v>7</v>
      </c>
      <c r="B845" s="270">
        <v>2120101</v>
      </c>
      <c r="C845" s="271" t="s">
        <v>227</v>
      </c>
      <c r="D845" s="273">
        <v>847</v>
      </c>
      <c r="E845" s="273">
        <v>402</v>
      </c>
      <c r="F845" s="273">
        <v>336</v>
      </c>
      <c r="G845" s="273">
        <v>66</v>
      </c>
      <c r="H845" s="273">
        <v>341</v>
      </c>
      <c r="I845" s="47">
        <f t="shared" si="78"/>
        <v>47.4616292798111</v>
      </c>
      <c r="J845" s="70">
        <f t="shared" si="79"/>
        <v>117.888563049853</v>
      </c>
      <c r="K845" s="242">
        <f t="shared" si="74"/>
        <v>1651</v>
      </c>
      <c r="L845" s="279">
        <f t="shared" si="76"/>
        <v>1992</v>
      </c>
      <c r="M845" s="278">
        <f t="shared" si="77"/>
        <v>1590</v>
      </c>
    </row>
    <row r="846" ht="18" customHeight="1" spans="1:13">
      <c r="A846" s="269">
        <f t="shared" si="75"/>
        <v>7</v>
      </c>
      <c r="B846" s="270">
        <v>2120102</v>
      </c>
      <c r="C846" s="271" t="s">
        <v>228</v>
      </c>
      <c r="D846" s="273">
        <v>0</v>
      </c>
      <c r="E846" s="273">
        <v>0</v>
      </c>
      <c r="F846" s="273">
        <v>0</v>
      </c>
      <c r="G846" s="273">
        <v>0</v>
      </c>
      <c r="H846" s="273">
        <v>0</v>
      </c>
      <c r="I846" s="47">
        <f t="shared" si="78"/>
        <v>0</v>
      </c>
      <c r="J846" s="70">
        <f t="shared" si="79"/>
        <v>0</v>
      </c>
      <c r="K846" s="242">
        <f t="shared" si="74"/>
        <v>0</v>
      </c>
      <c r="L846" s="279">
        <f t="shared" si="76"/>
        <v>0</v>
      </c>
      <c r="M846" s="278">
        <f t="shared" si="77"/>
        <v>0</v>
      </c>
    </row>
    <row r="847" ht="18" customHeight="1" spans="1:13">
      <c r="A847" s="269">
        <f t="shared" si="75"/>
        <v>7</v>
      </c>
      <c r="B847" s="270">
        <v>2120103</v>
      </c>
      <c r="C847" s="271" t="s">
        <v>244</v>
      </c>
      <c r="D847" s="273">
        <v>820</v>
      </c>
      <c r="E847" s="273">
        <v>555</v>
      </c>
      <c r="F847" s="273">
        <v>555</v>
      </c>
      <c r="G847" s="273">
        <v>0</v>
      </c>
      <c r="H847" s="273">
        <v>496</v>
      </c>
      <c r="I847" s="47">
        <f t="shared" si="78"/>
        <v>67.6829268292683</v>
      </c>
      <c r="J847" s="70">
        <f t="shared" si="79"/>
        <v>111.895161290323</v>
      </c>
      <c r="K847" s="242">
        <f t="shared" ref="K847:K911" si="80">D847+E847+F847+G847</f>
        <v>1930</v>
      </c>
      <c r="L847" s="279">
        <f t="shared" si="76"/>
        <v>2426</v>
      </c>
      <c r="M847" s="278">
        <f t="shared" si="77"/>
        <v>1871</v>
      </c>
    </row>
    <row r="848" ht="18" customHeight="1" spans="1:13">
      <c r="A848" s="269">
        <f t="shared" ref="A848:A912" si="81">LEN(B848)</f>
        <v>7</v>
      </c>
      <c r="B848" s="270">
        <v>2120104</v>
      </c>
      <c r="C848" s="271" t="s">
        <v>861</v>
      </c>
      <c r="D848" s="273">
        <v>960</v>
      </c>
      <c r="E848" s="273">
        <v>670</v>
      </c>
      <c r="F848" s="273">
        <v>670</v>
      </c>
      <c r="G848" s="273">
        <v>0</v>
      </c>
      <c r="H848" s="273">
        <v>690</v>
      </c>
      <c r="I848" s="47">
        <f t="shared" si="78"/>
        <v>69.7916666666667</v>
      </c>
      <c r="J848" s="70">
        <f t="shared" si="79"/>
        <v>97.1014492753623</v>
      </c>
      <c r="K848" s="242">
        <f t="shared" si="80"/>
        <v>2300</v>
      </c>
      <c r="L848" s="279">
        <f t="shared" ref="L848:L912" si="82">D848+E848+F848+G848+H848</f>
        <v>2990</v>
      </c>
      <c r="M848" s="278">
        <f t="shared" ref="M848:M912" si="83">D848+E848+H848</f>
        <v>2320</v>
      </c>
    </row>
    <row r="849" customHeight="1" spans="1:13">
      <c r="A849" s="269">
        <f t="shared" si="81"/>
        <v>7</v>
      </c>
      <c r="B849" s="270">
        <v>2120105</v>
      </c>
      <c r="C849" s="271" t="s">
        <v>862</v>
      </c>
      <c r="D849" s="273">
        <v>0</v>
      </c>
      <c r="E849" s="273">
        <v>0</v>
      </c>
      <c r="F849" s="273">
        <v>0</v>
      </c>
      <c r="G849" s="273">
        <v>0</v>
      </c>
      <c r="H849" s="273">
        <v>0</v>
      </c>
      <c r="I849" s="47">
        <f t="shared" si="78"/>
        <v>0</v>
      </c>
      <c r="J849" s="70">
        <f t="shared" si="79"/>
        <v>0</v>
      </c>
      <c r="K849" s="242">
        <f t="shared" si="80"/>
        <v>0</v>
      </c>
      <c r="L849" s="279">
        <f t="shared" si="82"/>
        <v>0</v>
      </c>
      <c r="M849" s="278">
        <f t="shared" si="83"/>
        <v>0</v>
      </c>
    </row>
    <row r="850" ht="18" customHeight="1" spans="1:13">
      <c r="A850" s="269">
        <f t="shared" si="81"/>
        <v>7</v>
      </c>
      <c r="B850" s="270">
        <v>2120106</v>
      </c>
      <c r="C850" s="271" t="s">
        <v>863</v>
      </c>
      <c r="D850" s="273">
        <v>0</v>
      </c>
      <c r="E850" s="273">
        <v>0</v>
      </c>
      <c r="F850" s="273">
        <v>0</v>
      </c>
      <c r="G850" s="273">
        <v>0</v>
      </c>
      <c r="H850" s="273">
        <v>48</v>
      </c>
      <c r="I850" s="47">
        <f t="shared" si="78"/>
        <v>0</v>
      </c>
      <c r="J850" s="70">
        <f t="shared" si="79"/>
        <v>0</v>
      </c>
      <c r="K850" s="242">
        <f t="shared" si="80"/>
        <v>0</v>
      </c>
      <c r="L850" s="279">
        <f t="shared" si="82"/>
        <v>48</v>
      </c>
      <c r="M850" s="278">
        <f t="shared" si="83"/>
        <v>48</v>
      </c>
    </row>
    <row r="851" customHeight="1" spans="1:13">
      <c r="A851" s="269">
        <f t="shared" si="81"/>
        <v>7</v>
      </c>
      <c r="B851" s="270">
        <v>2120107</v>
      </c>
      <c r="C851" s="271" t="s">
        <v>864</v>
      </c>
      <c r="D851" s="273">
        <v>0</v>
      </c>
      <c r="E851" s="273">
        <v>0</v>
      </c>
      <c r="F851" s="273">
        <v>0</v>
      </c>
      <c r="G851" s="273">
        <v>0</v>
      </c>
      <c r="H851" s="273">
        <v>0</v>
      </c>
      <c r="I851" s="47">
        <f t="shared" si="78"/>
        <v>0</v>
      </c>
      <c r="J851" s="70">
        <f t="shared" si="79"/>
        <v>0</v>
      </c>
      <c r="K851" s="242">
        <f t="shared" si="80"/>
        <v>0</v>
      </c>
      <c r="L851" s="279">
        <f t="shared" si="82"/>
        <v>0</v>
      </c>
      <c r="M851" s="278">
        <f t="shared" si="83"/>
        <v>0</v>
      </c>
    </row>
    <row r="852" customHeight="1" spans="1:13">
      <c r="A852" s="269">
        <f t="shared" si="81"/>
        <v>7</v>
      </c>
      <c r="B852" s="270">
        <v>2120109</v>
      </c>
      <c r="C852" s="271" t="s">
        <v>865</v>
      </c>
      <c r="D852" s="273">
        <v>0</v>
      </c>
      <c r="E852" s="273">
        <v>0</v>
      </c>
      <c r="F852" s="273">
        <v>0</v>
      </c>
      <c r="G852" s="273">
        <v>0</v>
      </c>
      <c r="H852" s="273">
        <v>0</v>
      </c>
      <c r="I852" s="47">
        <f t="shared" si="78"/>
        <v>0</v>
      </c>
      <c r="J852" s="70">
        <f t="shared" si="79"/>
        <v>0</v>
      </c>
      <c r="K852" s="242">
        <f t="shared" si="80"/>
        <v>0</v>
      </c>
      <c r="L852" s="279">
        <f t="shared" si="82"/>
        <v>0</v>
      </c>
      <c r="M852" s="278">
        <f t="shared" si="83"/>
        <v>0</v>
      </c>
    </row>
    <row r="853" customHeight="1" spans="1:13">
      <c r="A853" s="269">
        <f t="shared" si="81"/>
        <v>7</v>
      </c>
      <c r="B853" s="270">
        <v>2120110</v>
      </c>
      <c r="C853" s="271" t="s">
        <v>866</v>
      </c>
      <c r="D853" s="273">
        <v>0</v>
      </c>
      <c r="E853" s="273">
        <v>0</v>
      </c>
      <c r="F853" s="273">
        <v>0</v>
      </c>
      <c r="G853" s="273">
        <v>0</v>
      </c>
      <c r="H853" s="273">
        <v>0</v>
      </c>
      <c r="I853" s="47">
        <f t="shared" si="78"/>
        <v>0</v>
      </c>
      <c r="J853" s="70">
        <f t="shared" si="79"/>
        <v>0</v>
      </c>
      <c r="K853" s="242">
        <f t="shared" si="80"/>
        <v>0</v>
      </c>
      <c r="L853" s="279">
        <f t="shared" si="82"/>
        <v>0</v>
      </c>
      <c r="M853" s="278">
        <f t="shared" si="83"/>
        <v>0</v>
      </c>
    </row>
    <row r="854" ht="18" customHeight="1" spans="1:13">
      <c r="A854" s="269">
        <f t="shared" si="81"/>
        <v>7</v>
      </c>
      <c r="B854" s="270">
        <v>2120199</v>
      </c>
      <c r="C854" s="271" t="s">
        <v>867</v>
      </c>
      <c r="D854" s="273">
        <v>940</v>
      </c>
      <c r="E854" s="273">
        <v>499</v>
      </c>
      <c r="F854" s="273">
        <v>499</v>
      </c>
      <c r="G854" s="273">
        <v>0</v>
      </c>
      <c r="H854" s="273">
        <v>494</v>
      </c>
      <c r="I854" s="47">
        <f t="shared" si="78"/>
        <v>53.0851063829787</v>
      </c>
      <c r="J854" s="70">
        <f t="shared" si="79"/>
        <v>101.012145748988</v>
      </c>
      <c r="K854" s="242">
        <f t="shared" si="80"/>
        <v>1938</v>
      </c>
      <c r="L854" s="279">
        <f t="shared" si="82"/>
        <v>2432</v>
      </c>
      <c r="M854" s="278">
        <f t="shared" si="83"/>
        <v>1933</v>
      </c>
    </row>
    <row r="855" ht="18" customHeight="1" spans="1:13">
      <c r="A855" s="269">
        <f t="shared" si="81"/>
        <v>5</v>
      </c>
      <c r="B855" s="270">
        <v>21202</v>
      </c>
      <c r="C855" s="271" t="s">
        <v>868</v>
      </c>
      <c r="D855" s="273">
        <v>39</v>
      </c>
      <c r="E855" s="273">
        <v>0</v>
      </c>
      <c r="F855" s="273">
        <v>0</v>
      </c>
      <c r="G855" s="273">
        <v>0</v>
      </c>
      <c r="H855" s="273">
        <v>311</v>
      </c>
      <c r="I855" s="47">
        <f t="shared" si="78"/>
        <v>0</v>
      </c>
      <c r="J855" s="70">
        <f t="shared" si="79"/>
        <v>0</v>
      </c>
      <c r="K855" s="242">
        <f t="shared" si="80"/>
        <v>39</v>
      </c>
      <c r="L855" s="279">
        <f t="shared" si="82"/>
        <v>350</v>
      </c>
      <c r="M855" s="278">
        <f t="shared" si="83"/>
        <v>350</v>
      </c>
    </row>
    <row r="856" ht="18" customHeight="1" spans="1:13">
      <c r="A856" s="269">
        <f t="shared" si="81"/>
        <v>7</v>
      </c>
      <c r="B856" s="270">
        <v>2120201</v>
      </c>
      <c r="C856" s="271" t="s">
        <v>869</v>
      </c>
      <c r="D856" s="273">
        <v>39</v>
      </c>
      <c r="E856" s="273">
        <v>0</v>
      </c>
      <c r="F856" s="273">
        <v>0</v>
      </c>
      <c r="G856" s="273">
        <v>0</v>
      </c>
      <c r="H856" s="273">
        <v>311</v>
      </c>
      <c r="I856" s="47">
        <f t="shared" si="78"/>
        <v>0</v>
      </c>
      <c r="J856" s="70">
        <f t="shared" si="79"/>
        <v>0</v>
      </c>
      <c r="K856" s="242">
        <f t="shared" si="80"/>
        <v>39</v>
      </c>
      <c r="L856" s="279">
        <f t="shared" si="82"/>
        <v>350</v>
      </c>
      <c r="M856" s="278">
        <f t="shared" si="83"/>
        <v>350</v>
      </c>
    </row>
    <row r="857" ht="18" customHeight="1" spans="1:13">
      <c r="A857" s="269">
        <f t="shared" si="81"/>
        <v>5</v>
      </c>
      <c r="B857" s="270">
        <v>21203</v>
      </c>
      <c r="C857" s="271" t="s">
        <v>870</v>
      </c>
      <c r="D857" s="273">
        <v>160</v>
      </c>
      <c r="E857" s="273">
        <v>0</v>
      </c>
      <c r="F857" s="273">
        <v>0</v>
      </c>
      <c r="G857" s="273">
        <v>0</v>
      </c>
      <c r="H857" s="273">
        <v>195</v>
      </c>
      <c r="I857" s="47">
        <f t="shared" si="78"/>
        <v>0</v>
      </c>
      <c r="J857" s="70">
        <f t="shared" si="79"/>
        <v>0</v>
      </c>
      <c r="K857" s="242">
        <f t="shared" si="80"/>
        <v>160</v>
      </c>
      <c r="L857" s="279">
        <f t="shared" si="82"/>
        <v>355</v>
      </c>
      <c r="M857" s="278">
        <f t="shared" si="83"/>
        <v>355</v>
      </c>
    </row>
    <row r="858" ht="18" customHeight="1" spans="1:13">
      <c r="A858" s="269">
        <f t="shared" si="81"/>
        <v>7</v>
      </c>
      <c r="B858" s="270">
        <v>2120303</v>
      </c>
      <c r="C858" s="271" t="s">
        <v>871</v>
      </c>
      <c r="D858" s="273">
        <v>0</v>
      </c>
      <c r="E858" s="273">
        <v>0</v>
      </c>
      <c r="F858" s="273">
        <v>0</v>
      </c>
      <c r="G858" s="273">
        <v>0</v>
      </c>
      <c r="H858" s="273">
        <v>0</v>
      </c>
      <c r="I858" s="47">
        <f t="shared" si="78"/>
        <v>0</v>
      </c>
      <c r="J858" s="70">
        <f t="shared" si="79"/>
        <v>0</v>
      </c>
      <c r="K858" s="242">
        <f t="shared" si="80"/>
        <v>0</v>
      </c>
      <c r="L858" s="279">
        <f t="shared" si="82"/>
        <v>0</v>
      </c>
      <c r="M858" s="278">
        <f t="shared" si="83"/>
        <v>0</v>
      </c>
    </row>
    <row r="859" ht="18" customHeight="1" spans="1:13">
      <c r="A859" s="269">
        <f t="shared" si="81"/>
        <v>7</v>
      </c>
      <c r="B859" s="270">
        <v>2120399</v>
      </c>
      <c r="C859" s="271" t="s">
        <v>872</v>
      </c>
      <c r="D859" s="273">
        <v>160</v>
      </c>
      <c r="E859" s="273">
        <v>0</v>
      </c>
      <c r="F859" s="273">
        <v>0</v>
      </c>
      <c r="G859" s="273">
        <v>0</v>
      </c>
      <c r="H859" s="273">
        <v>195</v>
      </c>
      <c r="I859" s="47">
        <f t="shared" si="78"/>
        <v>0</v>
      </c>
      <c r="J859" s="70">
        <f t="shared" si="79"/>
        <v>0</v>
      </c>
      <c r="K859" s="242">
        <f t="shared" si="80"/>
        <v>160</v>
      </c>
      <c r="L859" s="279">
        <f t="shared" si="82"/>
        <v>355</v>
      </c>
      <c r="M859" s="278">
        <f t="shared" si="83"/>
        <v>355</v>
      </c>
    </row>
    <row r="860" ht="18" customHeight="1" spans="1:13">
      <c r="A860" s="269">
        <f t="shared" si="81"/>
        <v>5</v>
      </c>
      <c r="B860" s="270">
        <v>21205</v>
      </c>
      <c r="C860" s="271" t="s">
        <v>873</v>
      </c>
      <c r="D860" s="273">
        <v>4192</v>
      </c>
      <c r="E860" s="273">
        <v>2587</v>
      </c>
      <c r="F860" s="273">
        <v>2587</v>
      </c>
      <c r="G860" s="273">
        <v>0</v>
      </c>
      <c r="H860" s="273">
        <v>1544</v>
      </c>
      <c r="I860" s="47">
        <f t="shared" si="78"/>
        <v>61.712786259542</v>
      </c>
      <c r="J860" s="70">
        <f t="shared" si="79"/>
        <v>167.551813471503</v>
      </c>
      <c r="K860" s="242">
        <f t="shared" si="80"/>
        <v>9366</v>
      </c>
      <c r="L860" s="279">
        <f t="shared" si="82"/>
        <v>10910</v>
      </c>
      <c r="M860" s="278">
        <f t="shared" si="83"/>
        <v>8323</v>
      </c>
    </row>
    <row r="861" ht="18" customHeight="1" spans="1:13">
      <c r="A861" s="269">
        <f t="shared" si="81"/>
        <v>7</v>
      </c>
      <c r="B861" s="270">
        <v>2120501</v>
      </c>
      <c r="C861" s="271" t="s">
        <v>874</v>
      </c>
      <c r="D861" s="273">
        <v>4192</v>
      </c>
      <c r="E861" s="273">
        <v>2587</v>
      </c>
      <c r="F861" s="273">
        <v>2587</v>
      </c>
      <c r="G861" s="273">
        <v>0</v>
      </c>
      <c r="H861" s="273">
        <v>1544</v>
      </c>
      <c r="I861" s="47">
        <f t="shared" si="78"/>
        <v>61.712786259542</v>
      </c>
      <c r="J861" s="70">
        <f t="shared" si="79"/>
        <v>167.551813471503</v>
      </c>
      <c r="K861" s="242">
        <f t="shared" si="80"/>
        <v>9366</v>
      </c>
      <c r="L861" s="279">
        <f t="shared" si="82"/>
        <v>10910</v>
      </c>
      <c r="M861" s="278">
        <f t="shared" si="83"/>
        <v>8323</v>
      </c>
    </row>
    <row r="862" ht="18" customHeight="1" spans="1:13">
      <c r="A862" s="269">
        <f t="shared" si="81"/>
        <v>5</v>
      </c>
      <c r="B862" s="270">
        <v>21206</v>
      </c>
      <c r="C862" s="271" t="s">
        <v>875</v>
      </c>
      <c r="D862" s="273">
        <v>0</v>
      </c>
      <c r="E862" s="273">
        <v>0</v>
      </c>
      <c r="F862" s="273">
        <v>0</v>
      </c>
      <c r="G862" s="273">
        <v>0</v>
      </c>
      <c r="H862" s="273">
        <v>0</v>
      </c>
      <c r="I862" s="47">
        <f t="shared" si="78"/>
        <v>0</v>
      </c>
      <c r="J862" s="70">
        <f t="shared" si="79"/>
        <v>0</v>
      </c>
      <c r="K862" s="242">
        <f t="shared" si="80"/>
        <v>0</v>
      </c>
      <c r="L862" s="279">
        <f t="shared" si="82"/>
        <v>0</v>
      </c>
      <c r="M862" s="278">
        <f t="shared" si="83"/>
        <v>0</v>
      </c>
    </row>
    <row r="863" ht="18" customHeight="1" spans="1:13">
      <c r="A863" s="269">
        <f t="shared" si="81"/>
        <v>7</v>
      </c>
      <c r="B863" s="270">
        <v>2120601</v>
      </c>
      <c r="C863" s="271" t="s">
        <v>876</v>
      </c>
      <c r="D863" s="273">
        <v>0</v>
      </c>
      <c r="E863" s="273">
        <v>0</v>
      </c>
      <c r="F863" s="273">
        <v>0</v>
      </c>
      <c r="G863" s="273">
        <v>0</v>
      </c>
      <c r="H863" s="273">
        <v>0</v>
      </c>
      <c r="I863" s="47">
        <f t="shared" si="78"/>
        <v>0</v>
      </c>
      <c r="J863" s="70">
        <f t="shared" si="79"/>
        <v>0</v>
      </c>
      <c r="K863" s="242">
        <f t="shared" si="80"/>
        <v>0</v>
      </c>
      <c r="L863" s="279">
        <f t="shared" si="82"/>
        <v>0</v>
      </c>
      <c r="M863" s="278">
        <f t="shared" si="83"/>
        <v>0</v>
      </c>
    </row>
    <row r="864" ht="18" customHeight="1" spans="1:13">
      <c r="A864" s="269">
        <f t="shared" si="81"/>
        <v>5</v>
      </c>
      <c r="B864" s="270">
        <v>21299</v>
      </c>
      <c r="C864" s="271" t="s">
        <v>877</v>
      </c>
      <c r="D864" s="273">
        <v>0</v>
      </c>
      <c r="E864" s="273">
        <v>642</v>
      </c>
      <c r="F864" s="273">
        <v>32</v>
      </c>
      <c r="G864" s="273">
        <v>610</v>
      </c>
      <c r="H864" s="273">
        <v>375</v>
      </c>
      <c r="I864" s="47">
        <f t="shared" si="78"/>
        <v>0</v>
      </c>
      <c r="J864" s="70">
        <f t="shared" si="79"/>
        <v>171.2</v>
      </c>
      <c r="K864" s="242">
        <f t="shared" si="80"/>
        <v>1284</v>
      </c>
      <c r="L864" s="279">
        <f t="shared" si="82"/>
        <v>1659</v>
      </c>
      <c r="M864" s="278">
        <f t="shared" si="83"/>
        <v>1017</v>
      </c>
    </row>
    <row r="865" ht="18" customHeight="1" spans="1:13">
      <c r="A865" s="269">
        <f t="shared" si="81"/>
        <v>7</v>
      </c>
      <c r="B865" s="270">
        <v>2129999</v>
      </c>
      <c r="C865" s="271" t="s">
        <v>878</v>
      </c>
      <c r="D865" s="273">
        <v>0</v>
      </c>
      <c r="E865" s="273">
        <v>642</v>
      </c>
      <c r="F865" s="273">
        <v>32</v>
      </c>
      <c r="G865" s="273">
        <v>610</v>
      </c>
      <c r="H865" s="273">
        <v>375</v>
      </c>
      <c r="I865" s="47">
        <f t="shared" si="78"/>
        <v>0</v>
      </c>
      <c r="J865" s="70">
        <f t="shared" si="79"/>
        <v>171.2</v>
      </c>
      <c r="K865" s="242">
        <f t="shared" si="80"/>
        <v>1284</v>
      </c>
      <c r="L865" s="279">
        <f t="shared" si="82"/>
        <v>1659</v>
      </c>
      <c r="M865" s="278">
        <f t="shared" si="83"/>
        <v>1017</v>
      </c>
    </row>
    <row r="866" ht="18" customHeight="1" spans="1:13">
      <c r="A866" s="269">
        <f t="shared" si="81"/>
        <v>3</v>
      </c>
      <c r="B866" s="270">
        <v>213</v>
      </c>
      <c r="C866" s="271" t="s">
        <v>879</v>
      </c>
      <c r="D866" s="273">
        <v>126956</v>
      </c>
      <c r="E866" s="273">
        <v>180961</v>
      </c>
      <c r="F866" s="273">
        <v>129425</v>
      </c>
      <c r="G866" s="273">
        <v>51536</v>
      </c>
      <c r="H866" s="273">
        <v>180760</v>
      </c>
      <c r="I866" s="47">
        <f t="shared" si="78"/>
        <v>142.538359746684</v>
      </c>
      <c r="J866" s="70">
        <f t="shared" si="79"/>
        <v>100.111197167515</v>
      </c>
      <c r="K866" s="242">
        <f t="shared" si="80"/>
        <v>488878</v>
      </c>
      <c r="L866" s="279">
        <f t="shared" si="82"/>
        <v>669638</v>
      </c>
      <c r="M866" s="278">
        <f t="shared" si="83"/>
        <v>488677</v>
      </c>
    </row>
    <row r="867" ht="18" customHeight="1" spans="1:13">
      <c r="A867" s="269">
        <f t="shared" si="81"/>
        <v>5</v>
      </c>
      <c r="B867" s="270">
        <v>21301</v>
      </c>
      <c r="C867" s="271" t="s">
        <v>880</v>
      </c>
      <c r="D867" s="273">
        <v>32546</v>
      </c>
      <c r="E867" s="273">
        <v>34912</v>
      </c>
      <c r="F867" s="273">
        <v>19546</v>
      </c>
      <c r="G867" s="273">
        <v>15366</v>
      </c>
      <c r="H867" s="273">
        <v>35208</v>
      </c>
      <c r="I867" s="47">
        <f t="shared" si="78"/>
        <v>107.26971056351</v>
      </c>
      <c r="J867" s="70">
        <f t="shared" si="79"/>
        <v>99.1592819813679</v>
      </c>
      <c r="K867" s="242">
        <f t="shared" si="80"/>
        <v>102370</v>
      </c>
      <c r="L867" s="279">
        <f t="shared" si="82"/>
        <v>137578</v>
      </c>
      <c r="M867" s="278">
        <f t="shared" si="83"/>
        <v>102666</v>
      </c>
    </row>
    <row r="868" ht="18" customHeight="1" spans="1:13">
      <c r="A868" s="269">
        <f t="shared" si="81"/>
        <v>7</v>
      </c>
      <c r="B868" s="270">
        <v>2130101</v>
      </c>
      <c r="C868" s="271" t="s">
        <v>227</v>
      </c>
      <c r="D868" s="273">
        <v>1398</v>
      </c>
      <c r="E868" s="273">
        <v>1191</v>
      </c>
      <c r="F868" s="273">
        <v>1191</v>
      </c>
      <c r="G868" s="273">
        <v>0</v>
      </c>
      <c r="H868" s="273">
        <v>612</v>
      </c>
      <c r="I868" s="47">
        <f t="shared" si="78"/>
        <v>85.1931330472103</v>
      </c>
      <c r="J868" s="70">
        <f t="shared" si="79"/>
        <v>194.607843137255</v>
      </c>
      <c r="K868" s="242">
        <f t="shared" si="80"/>
        <v>3780</v>
      </c>
      <c r="L868" s="279">
        <f t="shared" si="82"/>
        <v>4392</v>
      </c>
      <c r="M868" s="278">
        <f t="shared" si="83"/>
        <v>3201</v>
      </c>
    </row>
    <row r="869" customHeight="1" spans="1:13">
      <c r="A869" s="269">
        <f t="shared" si="81"/>
        <v>7</v>
      </c>
      <c r="B869" s="270">
        <v>2130102</v>
      </c>
      <c r="C869" s="271" t="s">
        <v>252</v>
      </c>
      <c r="D869" s="273">
        <v>0</v>
      </c>
      <c r="E869" s="273">
        <v>73</v>
      </c>
      <c r="F869" s="273">
        <v>8</v>
      </c>
      <c r="G869" s="273">
        <v>65</v>
      </c>
      <c r="H869" s="273">
        <v>0</v>
      </c>
      <c r="I869" s="47">
        <f t="shared" si="78"/>
        <v>0</v>
      </c>
      <c r="J869" s="70">
        <f t="shared" si="79"/>
        <v>0</v>
      </c>
      <c r="K869" s="242">
        <f t="shared" si="80"/>
        <v>146</v>
      </c>
      <c r="L869" s="279">
        <f t="shared" si="82"/>
        <v>146</v>
      </c>
      <c r="M869" s="278">
        <f t="shared" si="83"/>
        <v>73</v>
      </c>
    </row>
    <row r="870" customHeight="1" spans="1:13">
      <c r="A870" s="269">
        <f t="shared" si="81"/>
        <v>7</v>
      </c>
      <c r="B870" s="270">
        <v>2130103</v>
      </c>
      <c r="C870" s="271" t="s">
        <v>229</v>
      </c>
      <c r="D870" s="273">
        <v>0</v>
      </c>
      <c r="E870" s="273">
        <v>0</v>
      </c>
      <c r="F870" s="273">
        <v>0</v>
      </c>
      <c r="G870" s="273">
        <v>0</v>
      </c>
      <c r="H870" s="273">
        <v>0</v>
      </c>
      <c r="I870" s="47">
        <f t="shared" si="78"/>
        <v>0</v>
      </c>
      <c r="J870" s="70">
        <f t="shared" si="79"/>
        <v>0</v>
      </c>
      <c r="K870" s="242">
        <f t="shared" si="80"/>
        <v>0</v>
      </c>
      <c r="L870" s="279">
        <f t="shared" si="82"/>
        <v>0</v>
      </c>
      <c r="M870" s="278">
        <f t="shared" si="83"/>
        <v>0</v>
      </c>
    </row>
    <row r="871" ht="18" customHeight="1" spans="1:13">
      <c r="A871" s="269">
        <f t="shared" si="81"/>
        <v>7</v>
      </c>
      <c r="B871" s="270">
        <v>2130104</v>
      </c>
      <c r="C871" s="271" t="s">
        <v>236</v>
      </c>
      <c r="D871" s="273">
        <v>15221</v>
      </c>
      <c r="E871" s="273">
        <v>16166</v>
      </c>
      <c r="F871" s="273">
        <v>3145</v>
      </c>
      <c r="G871" s="273">
        <v>13021</v>
      </c>
      <c r="H871" s="273">
        <v>7906</v>
      </c>
      <c r="I871" s="47">
        <f t="shared" si="78"/>
        <v>106.208527692004</v>
      </c>
      <c r="J871" s="70">
        <f t="shared" si="79"/>
        <v>204.477611940298</v>
      </c>
      <c r="K871" s="242">
        <f t="shared" si="80"/>
        <v>47553</v>
      </c>
      <c r="L871" s="279">
        <f t="shared" si="82"/>
        <v>55459</v>
      </c>
      <c r="M871" s="278">
        <f t="shared" si="83"/>
        <v>39293</v>
      </c>
    </row>
    <row r="872" ht="18" customHeight="1" spans="1:13">
      <c r="A872" s="269">
        <f t="shared" si="81"/>
        <v>7</v>
      </c>
      <c r="B872" s="270">
        <v>2130105</v>
      </c>
      <c r="C872" s="271" t="s">
        <v>881</v>
      </c>
      <c r="D872" s="273">
        <v>5</v>
      </c>
      <c r="E872" s="273">
        <v>4</v>
      </c>
      <c r="F872" s="273">
        <v>4</v>
      </c>
      <c r="G872" s="273">
        <v>0</v>
      </c>
      <c r="H872" s="273">
        <v>0</v>
      </c>
      <c r="I872" s="47">
        <f t="shared" si="78"/>
        <v>80</v>
      </c>
      <c r="J872" s="70">
        <f t="shared" si="79"/>
        <v>0</v>
      </c>
      <c r="K872" s="242">
        <f t="shared" si="80"/>
        <v>13</v>
      </c>
      <c r="L872" s="279">
        <f t="shared" si="82"/>
        <v>13</v>
      </c>
      <c r="M872" s="278">
        <f t="shared" si="83"/>
        <v>9</v>
      </c>
    </row>
    <row r="873" ht="18" customHeight="1" spans="1:13">
      <c r="A873" s="269">
        <f t="shared" si="81"/>
        <v>7</v>
      </c>
      <c r="B873" s="270">
        <v>2130106</v>
      </c>
      <c r="C873" s="271" t="s">
        <v>882</v>
      </c>
      <c r="D873" s="273">
        <v>0</v>
      </c>
      <c r="E873" s="273">
        <v>68</v>
      </c>
      <c r="F873" s="273">
        <v>32</v>
      </c>
      <c r="G873" s="273">
        <v>36</v>
      </c>
      <c r="H873" s="273">
        <v>383</v>
      </c>
      <c r="I873" s="47">
        <f t="shared" si="78"/>
        <v>0</v>
      </c>
      <c r="J873" s="70">
        <f t="shared" si="79"/>
        <v>17.7545691906005</v>
      </c>
      <c r="K873" s="242">
        <f t="shared" si="80"/>
        <v>136</v>
      </c>
      <c r="L873" s="279">
        <f t="shared" si="82"/>
        <v>519</v>
      </c>
      <c r="M873" s="278">
        <f t="shared" si="83"/>
        <v>451</v>
      </c>
    </row>
    <row r="874" ht="18" customHeight="1" spans="1:13">
      <c r="A874" s="269">
        <f t="shared" si="81"/>
        <v>7</v>
      </c>
      <c r="B874" s="270">
        <v>2130108</v>
      </c>
      <c r="C874" s="271" t="s">
        <v>883</v>
      </c>
      <c r="D874" s="273">
        <v>134</v>
      </c>
      <c r="E874" s="273">
        <v>41</v>
      </c>
      <c r="F874" s="273">
        <v>37</v>
      </c>
      <c r="G874" s="273">
        <v>4</v>
      </c>
      <c r="H874" s="273">
        <v>547</v>
      </c>
      <c r="I874" s="47">
        <f t="shared" si="78"/>
        <v>30.5970149253731</v>
      </c>
      <c r="J874" s="70">
        <f t="shared" si="79"/>
        <v>7.49542961608775</v>
      </c>
      <c r="K874" s="242">
        <f t="shared" si="80"/>
        <v>216</v>
      </c>
      <c r="L874" s="279">
        <f t="shared" si="82"/>
        <v>763</v>
      </c>
      <c r="M874" s="278">
        <f t="shared" si="83"/>
        <v>722</v>
      </c>
    </row>
    <row r="875" ht="18" customHeight="1" spans="1:13">
      <c r="A875" s="269">
        <f t="shared" si="81"/>
        <v>7</v>
      </c>
      <c r="B875" s="270">
        <v>2130109</v>
      </c>
      <c r="C875" s="271" t="s">
        <v>884</v>
      </c>
      <c r="D875" s="273">
        <v>2</v>
      </c>
      <c r="E875" s="273">
        <v>0</v>
      </c>
      <c r="F875" s="273">
        <v>0</v>
      </c>
      <c r="G875" s="273">
        <v>0</v>
      </c>
      <c r="H875" s="273">
        <v>0</v>
      </c>
      <c r="I875" s="47">
        <f t="shared" si="78"/>
        <v>0</v>
      </c>
      <c r="J875" s="70">
        <f t="shared" si="79"/>
        <v>0</v>
      </c>
      <c r="K875" s="242">
        <f t="shared" si="80"/>
        <v>2</v>
      </c>
      <c r="L875" s="279">
        <f t="shared" si="82"/>
        <v>2</v>
      </c>
      <c r="M875" s="278">
        <f t="shared" si="83"/>
        <v>2</v>
      </c>
    </row>
    <row r="876" ht="18" customHeight="1" spans="1:13">
      <c r="A876" s="269">
        <f t="shared" si="81"/>
        <v>7</v>
      </c>
      <c r="B876" s="270">
        <v>2130110</v>
      </c>
      <c r="C876" s="271" t="s">
        <v>885</v>
      </c>
      <c r="D876" s="273">
        <v>10</v>
      </c>
      <c r="E876" s="273">
        <v>3</v>
      </c>
      <c r="F876" s="273">
        <v>3</v>
      </c>
      <c r="G876" s="273">
        <v>0</v>
      </c>
      <c r="H876" s="273">
        <v>0</v>
      </c>
      <c r="I876" s="47">
        <f t="shared" si="78"/>
        <v>30</v>
      </c>
      <c r="J876" s="70">
        <f t="shared" si="79"/>
        <v>0</v>
      </c>
      <c r="K876" s="242">
        <f t="shared" si="80"/>
        <v>16</v>
      </c>
      <c r="L876" s="279">
        <f t="shared" si="82"/>
        <v>16</v>
      </c>
      <c r="M876" s="278">
        <f t="shared" si="83"/>
        <v>13</v>
      </c>
    </row>
    <row r="877" ht="18" customHeight="1" spans="1:13">
      <c r="A877" s="269">
        <f t="shared" si="81"/>
        <v>7</v>
      </c>
      <c r="B877" s="270">
        <v>2130111</v>
      </c>
      <c r="C877" s="271" t="s">
        <v>886</v>
      </c>
      <c r="D877" s="273">
        <v>0</v>
      </c>
      <c r="E877" s="273">
        <v>0</v>
      </c>
      <c r="F877" s="273">
        <v>0</v>
      </c>
      <c r="G877" s="273">
        <v>0</v>
      </c>
      <c r="H877" s="273">
        <v>0</v>
      </c>
      <c r="I877" s="47">
        <f t="shared" si="78"/>
        <v>0</v>
      </c>
      <c r="J877" s="70">
        <f t="shared" si="79"/>
        <v>0</v>
      </c>
      <c r="K877" s="242">
        <f t="shared" si="80"/>
        <v>0</v>
      </c>
      <c r="L877" s="279">
        <f t="shared" si="82"/>
        <v>0</v>
      </c>
      <c r="M877" s="278">
        <f t="shared" si="83"/>
        <v>0</v>
      </c>
    </row>
    <row r="878" ht="18" customHeight="1" spans="1:13">
      <c r="A878" s="269">
        <f t="shared" si="81"/>
        <v>7</v>
      </c>
      <c r="B878" s="270">
        <v>2130112</v>
      </c>
      <c r="C878" s="271" t="s">
        <v>887</v>
      </c>
      <c r="D878" s="273">
        <v>86</v>
      </c>
      <c r="E878" s="273">
        <v>0</v>
      </c>
      <c r="F878" s="273">
        <v>0</v>
      </c>
      <c r="G878" s="273">
        <v>0</v>
      </c>
      <c r="H878" s="273">
        <v>0</v>
      </c>
      <c r="I878" s="47">
        <f t="shared" si="78"/>
        <v>0</v>
      </c>
      <c r="J878" s="70">
        <f t="shared" si="79"/>
        <v>0</v>
      </c>
      <c r="K878" s="242">
        <f t="shared" si="80"/>
        <v>86</v>
      </c>
      <c r="L878" s="279">
        <f t="shared" si="82"/>
        <v>86</v>
      </c>
      <c r="M878" s="278">
        <f t="shared" si="83"/>
        <v>86</v>
      </c>
    </row>
    <row r="879" customHeight="1" spans="1:13">
      <c r="A879" s="269">
        <f t="shared" si="81"/>
        <v>7</v>
      </c>
      <c r="B879" s="270">
        <v>2130114</v>
      </c>
      <c r="C879" s="271" t="s">
        <v>888</v>
      </c>
      <c r="D879" s="273">
        <v>0</v>
      </c>
      <c r="E879" s="273">
        <v>0</v>
      </c>
      <c r="F879" s="273">
        <v>0</v>
      </c>
      <c r="G879" s="273">
        <v>0</v>
      </c>
      <c r="H879" s="273">
        <v>0</v>
      </c>
      <c r="I879" s="47">
        <f t="shared" si="78"/>
        <v>0</v>
      </c>
      <c r="J879" s="70">
        <f t="shared" si="79"/>
        <v>0</v>
      </c>
      <c r="K879" s="242">
        <f t="shared" si="80"/>
        <v>0</v>
      </c>
      <c r="L879" s="279">
        <f t="shared" si="82"/>
        <v>0</v>
      </c>
      <c r="M879" s="278">
        <f t="shared" si="83"/>
        <v>0</v>
      </c>
    </row>
    <row r="880" ht="18" customHeight="1" spans="1:13">
      <c r="A880" s="269">
        <f t="shared" si="81"/>
        <v>7</v>
      </c>
      <c r="B880" s="270">
        <v>2130119</v>
      </c>
      <c r="C880" s="271" t="s">
        <v>889</v>
      </c>
      <c r="D880" s="273">
        <v>0</v>
      </c>
      <c r="E880" s="273">
        <v>0</v>
      </c>
      <c r="F880" s="273">
        <v>0</v>
      </c>
      <c r="G880" s="273">
        <v>0</v>
      </c>
      <c r="H880" s="273">
        <v>196</v>
      </c>
      <c r="I880" s="47">
        <f t="shared" si="78"/>
        <v>0</v>
      </c>
      <c r="J880" s="70">
        <f t="shared" si="79"/>
        <v>0</v>
      </c>
      <c r="K880" s="242">
        <f t="shared" si="80"/>
        <v>0</v>
      </c>
      <c r="L880" s="279">
        <f t="shared" si="82"/>
        <v>196</v>
      </c>
      <c r="M880" s="278">
        <f t="shared" si="83"/>
        <v>196</v>
      </c>
    </row>
    <row r="881" customHeight="1" spans="1:13">
      <c r="A881" s="269">
        <f t="shared" si="81"/>
        <v>7</v>
      </c>
      <c r="B881" s="270">
        <v>2130120</v>
      </c>
      <c r="C881" s="271" t="s">
        <v>890</v>
      </c>
      <c r="D881" s="273">
        <v>0</v>
      </c>
      <c r="E881" s="273">
        <v>0</v>
      </c>
      <c r="F881" s="273">
        <v>0</v>
      </c>
      <c r="G881" s="273">
        <v>0</v>
      </c>
      <c r="H881" s="273">
        <v>0</v>
      </c>
      <c r="I881" s="47">
        <f t="shared" si="78"/>
        <v>0</v>
      </c>
      <c r="J881" s="70">
        <f t="shared" si="79"/>
        <v>0</v>
      </c>
      <c r="K881" s="242">
        <f t="shared" si="80"/>
        <v>0</v>
      </c>
      <c r="L881" s="279">
        <f t="shared" si="82"/>
        <v>0</v>
      </c>
      <c r="M881" s="278">
        <f t="shared" si="83"/>
        <v>0</v>
      </c>
    </row>
    <row r="882" customHeight="1" spans="1:13">
      <c r="A882" s="269">
        <f t="shared" si="81"/>
        <v>7</v>
      </c>
      <c r="B882" s="270">
        <v>2130121</v>
      </c>
      <c r="C882" s="271" t="s">
        <v>891</v>
      </c>
      <c r="D882" s="273">
        <v>0</v>
      </c>
      <c r="E882" s="273">
        <v>0</v>
      </c>
      <c r="F882" s="273">
        <v>0</v>
      </c>
      <c r="G882" s="273">
        <v>0</v>
      </c>
      <c r="H882" s="273">
        <v>0</v>
      </c>
      <c r="I882" s="47">
        <f t="shared" si="78"/>
        <v>0</v>
      </c>
      <c r="J882" s="70">
        <f t="shared" si="79"/>
        <v>0</v>
      </c>
      <c r="K882" s="242">
        <f t="shared" si="80"/>
        <v>0</v>
      </c>
      <c r="L882" s="279">
        <f t="shared" si="82"/>
        <v>0</v>
      </c>
      <c r="M882" s="278">
        <f t="shared" si="83"/>
        <v>0</v>
      </c>
    </row>
    <row r="883" ht="18" customHeight="1" spans="1:13">
      <c r="A883" s="269">
        <f t="shared" si="81"/>
        <v>7</v>
      </c>
      <c r="B883" s="270">
        <v>2130122</v>
      </c>
      <c r="C883" s="271" t="s">
        <v>892</v>
      </c>
      <c r="D883" s="273">
        <v>11627</v>
      </c>
      <c r="E883" s="273">
        <v>14618</v>
      </c>
      <c r="F883" s="273">
        <v>12823</v>
      </c>
      <c r="G883" s="273">
        <v>1795</v>
      </c>
      <c r="H883" s="273">
        <v>12319</v>
      </c>
      <c r="I883" s="47">
        <f t="shared" si="78"/>
        <v>125.724606519309</v>
      </c>
      <c r="J883" s="70">
        <f t="shared" si="79"/>
        <v>118.662229077035</v>
      </c>
      <c r="K883" s="242">
        <f t="shared" si="80"/>
        <v>40863</v>
      </c>
      <c r="L883" s="279">
        <f t="shared" si="82"/>
        <v>53182</v>
      </c>
      <c r="M883" s="278">
        <f t="shared" si="83"/>
        <v>38564</v>
      </c>
    </row>
    <row r="884" ht="18" customHeight="1" spans="1:13">
      <c r="A884" s="269">
        <f t="shared" si="81"/>
        <v>7</v>
      </c>
      <c r="B884" s="270">
        <v>2130124</v>
      </c>
      <c r="C884" s="271" t="s">
        <v>893</v>
      </c>
      <c r="D884" s="273">
        <v>83</v>
      </c>
      <c r="E884" s="273">
        <v>91</v>
      </c>
      <c r="F884" s="273">
        <v>91</v>
      </c>
      <c r="G884" s="273">
        <v>0</v>
      </c>
      <c r="H884" s="273">
        <v>280</v>
      </c>
      <c r="I884" s="47">
        <f t="shared" si="78"/>
        <v>109.638554216867</v>
      </c>
      <c r="J884" s="70">
        <f t="shared" si="79"/>
        <v>32.5</v>
      </c>
      <c r="K884" s="242">
        <f t="shared" si="80"/>
        <v>265</v>
      </c>
      <c r="L884" s="279">
        <f t="shared" si="82"/>
        <v>545</v>
      </c>
      <c r="M884" s="278">
        <f t="shared" si="83"/>
        <v>454</v>
      </c>
    </row>
    <row r="885" ht="18" customHeight="1" spans="1:13">
      <c r="A885" s="269">
        <f t="shared" si="81"/>
        <v>7</v>
      </c>
      <c r="B885" s="270">
        <v>2130125</v>
      </c>
      <c r="C885" s="271" t="s">
        <v>894</v>
      </c>
      <c r="D885" s="273">
        <v>0</v>
      </c>
      <c r="E885" s="273">
        <v>0</v>
      </c>
      <c r="F885" s="273">
        <v>0</v>
      </c>
      <c r="G885" s="273">
        <v>0</v>
      </c>
      <c r="H885" s="273">
        <v>0</v>
      </c>
      <c r="I885" s="47">
        <f t="shared" si="78"/>
        <v>0</v>
      </c>
      <c r="J885" s="70">
        <f t="shared" si="79"/>
        <v>0</v>
      </c>
      <c r="K885" s="242">
        <f t="shared" si="80"/>
        <v>0</v>
      </c>
      <c r="L885" s="279">
        <f t="shared" si="82"/>
        <v>0</v>
      </c>
      <c r="M885" s="278">
        <f t="shared" si="83"/>
        <v>0</v>
      </c>
    </row>
    <row r="886" ht="18" customHeight="1" spans="1:13">
      <c r="A886" s="269">
        <f t="shared" si="81"/>
        <v>7</v>
      </c>
      <c r="B886" s="270">
        <v>2130126</v>
      </c>
      <c r="C886" s="271" t="s">
        <v>895</v>
      </c>
      <c r="D886" s="273">
        <v>0</v>
      </c>
      <c r="E886" s="273">
        <v>0</v>
      </c>
      <c r="F886" s="273">
        <v>0</v>
      </c>
      <c r="G886" s="273">
        <v>0</v>
      </c>
      <c r="H886" s="273">
        <v>129</v>
      </c>
      <c r="I886" s="47">
        <f t="shared" si="78"/>
        <v>0</v>
      </c>
      <c r="J886" s="70">
        <f t="shared" si="79"/>
        <v>0</v>
      </c>
      <c r="K886" s="242">
        <f t="shared" si="80"/>
        <v>0</v>
      </c>
      <c r="L886" s="279">
        <f t="shared" si="82"/>
        <v>129</v>
      </c>
      <c r="M886" s="278">
        <f t="shared" si="83"/>
        <v>129</v>
      </c>
    </row>
    <row r="887" ht="18" customHeight="1" spans="1:13">
      <c r="A887" s="269">
        <f t="shared" si="81"/>
        <v>7</v>
      </c>
      <c r="B887" s="270">
        <v>2130135</v>
      </c>
      <c r="C887" s="271" t="s">
        <v>896</v>
      </c>
      <c r="D887" s="273">
        <v>388</v>
      </c>
      <c r="E887" s="273">
        <v>667</v>
      </c>
      <c r="F887" s="273">
        <v>638</v>
      </c>
      <c r="G887" s="273">
        <v>29</v>
      </c>
      <c r="H887" s="273">
        <v>4054</v>
      </c>
      <c r="I887" s="47">
        <f t="shared" si="78"/>
        <v>171.907216494845</v>
      </c>
      <c r="J887" s="70">
        <f t="shared" si="79"/>
        <v>16.4528860384805</v>
      </c>
      <c r="K887" s="242">
        <f t="shared" si="80"/>
        <v>1722</v>
      </c>
      <c r="L887" s="279">
        <f t="shared" si="82"/>
        <v>5776</v>
      </c>
      <c r="M887" s="278">
        <f t="shared" si="83"/>
        <v>5109</v>
      </c>
    </row>
    <row r="888" ht="18" customHeight="1" spans="1:13">
      <c r="A888" s="269">
        <f t="shared" si="81"/>
        <v>7</v>
      </c>
      <c r="B888" s="270">
        <v>2130142</v>
      </c>
      <c r="C888" s="271" t="s">
        <v>897</v>
      </c>
      <c r="D888" s="273">
        <v>0</v>
      </c>
      <c r="E888" s="273">
        <v>10</v>
      </c>
      <c r="F888" s="273">
        <v>0</v>
      </c>
      <c r="G888" s="273">
        <v>10</v>
      </c>
      <c r="H888" s="273">
        <v>0</v>
      </c>
      <c r="I888" s="47">
        <f t="shared" si="78"/>
        <v>0</v>
      </c>
      <c r="J888" s="70">
        <f t="shared" si="79"/>
        <v>0</v>
      </c>
      <c r="K888" s="242">
        <f t="shared" si="80"/>
        <v>20</v>
      </c>
      <c r="L888" s="279">
        <f t="shared" si="82"/>
        <v>20</v>
      </c>
      <c r="M888" s="278">
        <f t="shared" si="83"/>
        <v>10</v>
      </c>
    </row>
    <row r="889" ht="18" customHeight="1" spans="1:13">
      <c r="A889" s="269">
        <f t="shared" si="81"/>
        <v>7</v>
      </c>
      <c r="B889" s="270">
        <v>2130148</v>
      </c>
      <c r="C889" s="271" t="s">
        <v>898</v>
      </c>
      <c r="D889" s="273">
        <v>0</v>
      </c>
      <c r="E889" s="273">
        <v>0</v>
      </c>
      <c r="F889" s="273">
        <v>0</v>
      </c>
      <c r="G889" s="273">
        <v>0</v>
      </c>
      <c r="H889" s="273">
        <v>0</v>
      </c>
      <c r="I889" s="47">
        <f t="shared" si="78"/>
        <v>0</v>
      </c>
      <c r="J889" s="70">
        <f t="shared" si="79"/>
        <v>0</v>
      </c>
      <c r="K889" s="242">
        <f t="shared" si="80"/>
        <v>0</v>
      </c>
      <c r="L889" s="279">
        <f t="shared" si="82"/>
        <v>0</v>
      </c>
      <c r="M889" s="278">
        <f t="shared" si="83"/>
        <v>0</v>
      </c>
    </row>
    <row r="890" ht="18" customHeight="1" spans="1:13">
      <c r="A890" s="269">
        <f t="shared" si="81"/>
        <v>7</v>
      </c>
      <c r="B890" s="270">
        <v>2130152</v>
      </c>
      <c r="C890" s="271" t="s">
        <v>899</v>
      </c>
      <c r="D890" s="273">
        <v>31</v>
      </c>
      <c r="E890" s="273">
        <v>31</v>
      </c>
      <c r="F890" s="273">
        <v>0</v>
      </c>
      <c r="G890" s="273">
        <v>31</v>
      </c>
      <c r="H890" s="273">
        <v>210</v>
      </c>
      <c r="I890" s="47">
        <f t="shared" si="78"/>
        <v>100</v>
      </c>
      <c r="J890" s="70">
        <f t="shared" si="79"/>
        <v>14.7619047619048</v>
      </c>
      <c r="K890" s="242">
        <f t="shared" si="80"/>
        <v>93</v>
      </c>
      <c r="L890" s="279">
        <f t="shared" si="82"/>
        <v>303</v>
      </c>
      <c r="M890" s="278">
        <f t="shared" si="83"/>
        <v>272</v>
      </c>
    </row>
    <row r="891" ht="18" customHeight="1" spans="1:13">
      <c r="A891" s="269">
        <v>7</v>
      </c>
      <c r="B891" s="270">
        <v>2130153</v>
      </c>
      <c r="C891" s="271" t="s">
        <v>900</v>
      </c>
      <c r="D891" s="273">
        <v>3035</v>
      </c>
      <c r="E891" s="273">
        <v>1388</v>
      </c>
      <c r="F891" s="273">
        <v>1388</v>
      </c>
      <c r="G891" s="273">
        <v>0</v>
      </c>
      <c r="H891" s="273"/>
      <c r="I891" s="47">
        <f t="shared" si="78"/>
        <v>45.7331136738056</v>
      </c>
      <c r="J891" s="70">
        <f t="shared" si="79"/>
        <v>0</v>
      </c>
      <c r="K891" s="242"/>
      <c r="L891" s="279"/>
      <c r="M891" s="278"/>
    </row>
    <row r="892" ht="18" customHeight="1" spans="1:13">
      <c r="A892" s="269">
        <f t="shared" si="81"/>
        <v>7</v>
      </c>
      <c r="B892" s="270">
        <v>2130199</v>
      </c>
      <c r="C892" s="271" t="s">
        <v>901</v>
      </c>
      <c r="D892" s="273">
        <v>526</v>
      </c>
      <c r="E892" s="273">
        <v>561</v>
      </c>
      <c r="F892" s="273">
        <v>186</v>
      </c>
      <c r="G892" s="273">
        <v>375</v>
      </c>
      <c r="H892" s="273">
        <v>413</v>
      </c>
      <c r="I892" s="47">
        <f t="shared" si="78"/>
        <v>106.653992395437</v>
      </c>
      <c r="J892" s="70">
        <f t="shared" si="79"/>
        <v>135.835351089588</v>
      </c>
      <c r="K892" s="242">
        <f t="shared" si="80"/>
        <v>1648</v>
      </c>
      <c r="L892" s="279">
        <f t="shared" si="82"/>
        <v>2061</v>
      </c>
      <c r="M892" s="278">
        <f t="shared" si="83"/>
        <v>1500</v>
      </c>
    </row>
    <row r="893" ht="18" customHeight="1" spans="1:13">
      <c r="A893" s="269">
        <f t="shared" si="81"/>
        <v>5</v>
      </c>
      <c r="B893" s="270">
        <v>21302</v>
      </c>
      <c r="C893" s="271" t="s">
        <v>902</v>
      </c>
      <c r="D893" s="273">
        <v>14086</v>
      </c>
      <c r="E893" s="273">
        <v>16704</v>
      </c>
      <c r="F893" s="273">
        <v>13858</v>
      </c>
      <c r="G893" s="273">
        <v>2846</v>
      </c>
      <c r="H893" s="273">
        <v>13229</v>
      </c>
      <c r="I893" s="47">
        <f t="shared" si="78"/>
        <v>118.58582990203</v>
      </c>
      <c r="J893" s="70">
        <f t="shared" si="79"/>
        <v>126.268047471464</v>
      </c>
      <c r="K893" s="242">
        <f t="shared" si="80"/>
        <v>47494</v>
      </c>
      <c r="L893" s="279">
        <f t="shared" si="82"/>
        <v>60723</v>
      </c>
      <c r="M893" s="278">
        <f t="shared" si="83"/>
        <v>44019</v>
      </c>
    </row>
    <row r="894" ht="18" customHeight="1" spans="1:13">
      <c r="A894" s="269">
        <f t="shared" si="81"/>
        <v>7</v>
      </c>
      <c r="B894" s="270">
        <v>2130201</v>
      </c>
      <c r="C894" s="271" t="s">
        <v>227</v>
      </c>
      <c r="D894" s="273">
        <v>750</v>
      </c>
      <c r="E894" s="273">
        <v>665</v>
      </c>
      <c r="F894" s="273">
        <v>665</v>
      </c>
      <c r="G894" s="273">
        <v>0</v>
      </c>
      <c r="H894" s="273">
        <v>260</v>
      </c>
      <c r="I894" s="47">
        <f t="shared" si="78"/>
        <v>88.6666666666667</v>
      </c>
      <c r="J894" s="70">
        <f t="shared" si="79"/>
        <v>255.769230769231</v>
      </c>
      <c r="K894" s="242">
        <f t="shared" si="80"/>
        <v>2080</v>
      </c>
      <c r="L894" s="279">
        <f t="shared" si="82"/>
        <v>2340</v>
      </c>
      <c r="M894" s="278">
        <f t="shared" si="83"/>
        <v>1675</v>
      </c>
    </row>
    <row r="895" customHeight="1" spans="1:13">
      <c r="A895" s="269">
        <f t="shared" si="81"/>
        <v>7</v>
      </c>
      <c r="B895" s="270">
        <v>2130202</v>
      </c>
      <c r="C895" s="271" t="s">
        <v>252</v>
      </c>
      <c r="D895" s="273">
        <v>0</v>
      </c>
      <c r="E895" s="273">
        <v>0</v>
      </c>
      <c r="F895" s="273">
        <v>0</v>
      </c>
      <c r="G895" s="273">
        <v>0</v>
      </c>
      <c r="H895" s="273">
        <v>0</v>
      </c>
      <c r="I895" s="47">
        <f t="shared" si="78"/>
        <v>0</v>
      </c>
      <c r="J895" s="70">
        <f t="shared" si="79"/>
        <v>0</v>
      </c>
      <c r="K895" s="242">
        <f t="shared" si="80"/>
        <v>0</v>
      </c>
      <c r="L895" s="279">
        <f t="shared" si="82"/>
        <v>0</v>
      </c>
      <c r="M895" s="278">
        <f t="shared" si="83"/>
        <v>0</v>
      </c>
    </row>
    <row r="896" customHeight="1" spans="1:13">
      <c r="A896" s="269">
        <f t="shared" si="81"/>
        <v>7</v>
      </c>
      <c r="B896" s="270">
        <v>2130203</v>
      </c>
      <c r="C896" s="271" t="s">
        <v>229</v>
      </c>
      <c r="D896" s="273">
        <v>0</v>
      </c>
      <c r="E896" s="273">
        <v>0</v>
      </c>
      <c r="F896" s="273">
        <v>0</v>
      </c>
      <c r="G896" s="273">
        <v>0</v>
      </c>
      <c r="H896" s="273">
        <v>0</v>
      </c>
      <c r="I896" s="47">
        <f t="shared" si="78"/>
        <v>0</v>
      </c>
      <c r="J896" s="70">
        <f t="shared" si="79"/>
        <v>0</v>
      </c>
      <c r="K896" s="242">
        <f t="shared" si="80"/>
        <v>0</v>
      </c>
      <c r="L896" s="279">
        <f t="shared" si="82"/>
        <v>0</v>
      </c>
      <c r="M896" s="278">
        <f t="shared" si="83"/>
        <v>0</v>
      </c>
    </row>
    <row r="897" ht="18" customHeight="1" spans="1:13">
      <c r="A897" s="269">
        <f t="shared" si="81"/>
        <v>7</v>
      </c>
      <c r="B897" s="270">
        <v>2130204</v>
      </c>
      <c r="C897" s="271" t="s">
        <v>903</v>
      </c>
      <c r="D897" s="273">
        <v>2814</v>
      </c>
      <c r="E897" s="273">
        <v>2894</v>
      </c>
      <c r="F897" s="273">
        <v>1660</v>
      </c>
      <c r="G897" s="273">
        <v>1234</v>
      </c>
      <c r="H897" s="273">
        <v>1877</v>
      </c>
      <c r="I897" s="47">
        <f t="shared" si="78"/>
        <v>102.842928216063</v>
      </c>
      <c r="J897" s="70">
        <f t="shared" si="79"/>
        <v>154.18220564731</v>
      </c>
      <c r="K897" s="242">
        <f t="shared" si="80"/>
        <v>8602</v>
      </c>
      <c r="L897" s="279">
        <f t="shared" si="82"/>
        <v>10479</v>
      </c>
      <c r="M897" s="278">
        <f t="shared" si="83"/>
        <v>7585</v>
      </c>
    </row>
    <row r="898" ht="18" customHeight="1" spans="1:13">
      <c r="A898" s="269">
        <f t="shared" si="81"/>
        <v>7</v>
      </c>
      <c r="B898" s="270">
        <v>2130205</v>
      </c>
      <c r="C898" s="271" t="s">
        <v>904</v>
      </c>
      <c r="D898" s="273">
        <v>7906</v>
      </c>
      <c r="E898" s="273">
        <v>10542</v>
      </c>
      <c r="F898" s="273">
        <v>9094</v>
      </c>
      <c r="G898" s="273">
        <v>1448</v>
      </c>
      <c r="H898" s="273">
        <v>6422</v>
      </c>
      <c r="I898" s="47">
        <f t="shared" si="78"/>
        <v>133.341765747534</v>
      </c>
      <c r="J898" s="70">
        <f t="shared" si="79"/>
        <v>164.154469012769</v>
      </c>
      <c r="K898" s="242">
        <f t="shared" si="80"/>
        <v>28990</v>
      </c>
      <c r="L898" s="279">
        <f t="shared" si="82"/>
        <v>35412</v>
      </c>
      <c r="M898" s="278">
        <f t="shared" si="83"/>
        <v>24870</v>
      </c>
    </row>
    <row r="899" ht="18" customHeight="1" spans="1:13">
      <c r="A899" s="269">
        <f t="shared" si="81"/>
        <v>7</v>
      </c>
      <c r="B899" s="270">
        <v>2130206</v>
      </c>
      <c r="C899" s="271" t="s">
        <v>905</v>
      </c>
      <c r="D899" s="273">
        <v>28</v>
      </c>
      <c r="E899" s="273">
        <v>15</v>
      </c>
      <c r="F899" s="273">
        <v>15</v>
      </c>
      <c r="G899" s="273">
        <v>0</v>
      </c>
      <c r="H899" s="273">
        <v>60</v>
      </c>
      <c r="I899" s="47">
        <f t="shared" si="78"/>
        <v>53.5714285714286</v>
      </c>
      <c r="J899" s="70">
        <f t="shared" si="79"/>
        <v>25</v>
      </c>
      <c r="K899" s="242">
        <f t="shared" si="80"/>
        <v>58</v>
      </c>
      <c r="L899" s="279">
        <f t="shared" si="82"/>
        <v>118</v>
      </c>
      <c r="M899" s="278">
        <f t="shared" si="83"/>
        <v>103</v>
      </c>
    </row>
    <row r="900" ht="18" customHeight="1" spans="1:13">
      <c r="A900" s="269">
        <f t="shared" si="81"/>
        <v>7</v>
      </c>
      <c r="B900" s="270">
        <v>2130207</v>
      </c>
      <c r="C900" s="271" t="s">
        <v>906</v>
      </c>
      <c r="D900" s="273">
        <v>38</v>
      </c>
      <c r="E900" s="273">
        <v>30</v>
      </c>
      <c r="F900" s="273">
        <v>30</v>
      </c>
      <c r="G900" s="273">
        <v>0</v>
      </c>
      <c r="H900" s="273">
        <v>240</v>
      </c>
      <c r="I900" s="47">
        <f t="shared" si="78"/>
        <v>78.9473684210526</v>
      </c>
      <c r="J900" s="70">
        <f t="shared" si="79"/>
        <v>12.5</v>
      </c>
      <c r="K900" s="242">
        <f t="shared" si="80"/>
        <v>98</v>
      </c>
      <c r="L900" s="279">
        <f t="shared" si="82"/>
        <v>338</v>
      </c>
      <c r="M900" s="278">
        <f t="shared" si="83"/>
        <v>308</v>
      </c>
    </row>
    <row r="901" ht="18" customHeight="1" spans="1:13">
      <c r="A901" s="269">
        <f t="shared" si="81"/>
        <v>7</v>
      </c>
      <c r="B901" s="270">
        <v>2130209</v>
      </c>
      <c r="C901" s="271" t="s">
        <v>907</v>
      </c>
      <c r="D901" s="273">
        <v>2149</v>
      </c>
      <c r="E901" s="273">
        <v>2149</v>
      </c>
      <c r="F901" s="273">
        <v>2149</v>
      </c>
      <c r="G901" s="273">
        <v>0</v>
      </c>
      <c r="H901" s="273">
        <v>2576</v>
      </c>
      <c r="I901" s="47">
        <f t="shared" si="78"/>
        <v>100</v>
      </c>
      <c r="J901" s="70">
        <f t="shared" si="79"/>
        <v>83.4239130434783</v>
      </c>
      <c r="K901" s="242">
        <f t="shared" si="80"/>
        <v>6447</v>
      </c>
      <c r="L901" s="279">
        <f t="shared" si="82"/>
        <v>9023</v>
      </c>
      <c r="M901" s="278">
        <f t="shared" si="83"/>
        <v>6874</v>
      </c>
    </row>
    <row r="902" ht="18" customHeight="1" spans="1:13">
      <c r="A902" s="269">
        <f t="shared" si="81"/>
        <v>7</v>
      </c>
      <c r="B902" s="270">
        <v>2130210</v>
      </c>
      <c r="C902" s="271" t="s">
        <v>908</v>
      </c>
      <c r="D902" s="273">
        <v>30</v>
      </c>
      <c r="E902" s="273">
        <v>0</v>
      </c>
      <c r="F902" s="273">
        <v>0</v>
      </c>
      <c r="G902" s="273">
        <v>0</v>
      </c>
      <c r="H902" s="273">
        <v>30</v>
      </c>
      <c r="I902" s="47">
        <f t="shared" si="78"/>
        <v>0</v>
      </c>
      <c r="J902" s="70">
        <f t="shared" si="79"/>
        <v>0</v>
      </c>
      <c r="K902" s="242">
        <f t="shared" si="80"/>
        <v>30</v>
      </c>
      <c r="L902" s="279">
        <f t="shared" si="82"/>
        <v>60</v>
      </c>
      <c r="M902" s="278">
        <f t="shared" si="83"/>
        <v>60</v>
      </c>
    </row>
    <row r="903" ht="18" customHeight="1" spans="1:13">
      <c r="A903" s="269">
        <f t="shared" si="81"/>
        <v>7</v>
      </c>
      <c r="B903" s="270">
        <v>2130211</v>
      </c>
      <c r="C903" s="271" t="s">
        <v>909</v>
      </c>
      <c r="D903" s="273">
        <v>0</v>
      </c>
      <c r="E903" s="273">
        <v>0</v>
      </c>
      <c r="F903" s="273">
        <v>0</v>
      </c>
      <c r="G903" s="273">
        <v>0</v>
      </c>
      <c r="H903" s="273">
        <v>300</v>
      </c>
      <c r="I903" s="47">
        <f t="shared" si="78"/>
        <v>0</v>
      </c>
      <c r="J903" s="70">
        <f t="shared" si="79"/>
        <v>0</v>
      </c>
      <c r="K903" s="242">
        <f t="shared" si="80"/>
        <v>0</v>
      </c>
      <c r="L903" s="279">
        <f t="shared" si="82"/>
        <v>300</v>
      </c>
      <c r="M903" s="278">
        <f t="shared" si="83"/>
        <v>300</v>
      </c>
    </row>
    <row r="904" customHeight="1" spans="1:13">
      <c r="A904" s="269">
        <f t="shared" si="81"/>
        <v>7</v>
      </c>
      <c r="B904" s="270">
        <v>2130212</v>
      </c>
      <c r="C904" s="271" t="s">
        <v>910</v>
      </c>
      <c r="D904" s="273">
        <v>228</v>
      </c>
      <c r="E904" s="273">
        <v>268</v>
      </c>
      <c r="F904" s="273">
        <v>152</v>
      </c>
      <c r="G904" s="273">
        <v>116</v>
      </c>
      <c r="H904" s="273">
        <v>75</v>
      </c>
      <c r="I904" s="47">
        <f t="shared" ref="I904:I967" si="84">IFERROR(E904/D904,0)*100</f>
        <v>117.543859649123</v>
      </c>
      <c r="J904" s="70">
        <f t="shared" ref="J904:J967" si="85">IFERROR(E904/H904,0)*100</f>
        <v>357.333333333333</v>
      </c>
      <c r="K904" s="242">
        <f t="shared" si="80"/>
        <v>764</v>
      </c>
      <c r="L904" s="279">
        <f t="shared" si="82"/>
        <v>839</v>
      </c>
      <c r="M904" s="278">
        <f t="shared" si="83"/>
        <v>571</v>
      </c>
    </row>
    <row r="905" ht="18" customHeight="1" spans="1:13">
      <c r="A905" s="269">
        <f t="shared" si="81"/>
        <v>7</v>
      </c>
      <c r="B905" s="270">
        <v>2130213</v>
      </c>
      <c r="C905" s="271" t="s">
        <v>911</v>
      </c>
      <c r="D905" s="273">
        <v>0</v>
      </c>
      <c r="E905" s="273">
        <v>0</v>
      </c>
      <c r="F905" s="273">
        <v>0</v>
      </c>
      <c r="G905" s="273">
        <v>0</v>
      </c>
      <c r="H905" s="273">
        <v>30</v>
      </c>
      <c r="I905" s="47">
        <f t="shared" si="84"/>
        <v>0</v>
      </c>
      <c r="J905" s="70">
        <f t="shared" si="85"/>
        <v>0</v>
      </c>
      <c r="K905" s="242">
        <f t="shared" si="80"/>
        <v>0</v>
      </c>
      <c r="L905" s="279">
        <f t="shared" si="82"/>
        <v>30</v>
      </c>
      <c r="M905" s="278">
        <f t="shared" si="83"/>
        <v>30</v>
      </c>
    </row>
    <row r="906" customHeight="1" spans="1:13">
      <c r="A906" s="269">
        <f t="shared" si="81"/>
        <v>7</v>
      </c>
      <c r="B906" s="270">
        <v>2130217</v>
      </c>
      <c r="C906" s="271" t="s">
        <v>912</v>
      </c>
      <c r="D906" s="273">
        <v>0</v>
      </c>
      <c r="E906" s="273">
        <v>0</v>
      </c>
      <c r="F906" s="273">
        <v>0</v>
      </c>
      <c r="G906" s="273">
        <v>0</v>
      </c>
      <c r="H906" s="273">
        <v>0</v>
      </c>
      <c r="I906" s="47">
        <f t="shared" si="84"/>
        <v>0</v>
      </c>
      <c r="J906" s="70">
        <f t="shared" si="85"/>
        <v>0</v>
      </c>
      <c r="K906" s="242">
        <f t="shared" si="80"/>
        <v>0</v>
      </c>
      <c r="L906" s="279">
        <f t="shared" si="82"/>
        <v>0</v>
      </c>
      <c r="M906" s="278">
        <f t="shared" si="83"/>
        <v>0</v>
      </c>
    </row>
    <row r="907" customHeight="1" spans="1:13">
      <c r="A907" s="269">
        <f t="shared" si="81"/>
        <v>7</v>
      </c>
      <c r="B907" s="270">
        <v>2130220</v>
      </c>
      <c r="C907" s="271" t="s">
        <v>913</v>
      </c>
      <c r="D907" s="273">
        <v>0</v>
      </c>
      <c r="E907" s="273">
        <v>0</v>
      </c>
      <c r="F907" s="273">
        <v>0</v>
      </c>
      <c r="G907" s="273">
        <v>0</v>
      </c>
      <c r="H907" s="273">
        <v>0</v>
      </c>
      <c r="I907" s="47">
        <f t="shared" si="84"/>
        <v>0</v>
      </c>
      <c r="J907" s="70">
        <f t="shared" si="85"/>
        <v>0</v>
      </c>
      <c r="K907" s="242">
        <f t="shared" si="80"/>
        <v>0</v>
      </c>
      <c r="L907" s="279">
        <f t="shared" si="82"/>
        <v>0</v>
      </c>
      <c r="M907" s="278">
        <f t="shared" si="83"/>
        <v>0</v>
      </c>
    </row>
    <row r="908" ht="18" customHeight="1" spans="1:13">
      <c r="A908" s="269">
        <f t="shared" si="81"/>
        <v>7</v>
      </c>
      <c r="B908" s="270">
        <v>2130221</v>
      </c>
      <c r="C908" s="271" t="s">
        <v>914</v>
      </c>
      <c r="D908" s="273">
        <v>0</v>
      </c>
      <c r="E908" s="273">
        <v>0</v>
      </c>
      <c r="F908" s="273">
        <v>0</v>
      </c>
      <c r="G908" s="273">
        <v>0</v>
      </c>
      <c r="H908" s="273">
        <v>0</v>
      </c>
      <c r="I908" s="47">
        <f t="shared" si="84"/>
        <v>0</v>
      </c>
      <c r="J908" s="70">
        <f t="shared" si="85"/>
        <v>0</v>
      </c>
      <c r="K908" s="242">
        <f t="shared" si="80"/>
        <v>0</v>
      </c>
      <c r="L908" s="279">
        <f t="shared" si="82"/>
        <v>0</v>
      </c>
      <c r="M908" s="278">
        <f t="shared" si="83"/>
        <v>0</v>
      </c>
    </row>
    <row r="909" customHeight="1" spans="1:13">
      <c r="A909" s="269">
        <f t="shared" si="81"/>
        <v>7</v>
      </c>
      <c r="B909" s="270">
        <v>2130223</v>
      </c>
      <c r="C909" s="271" t="s">
        <v>915</v>
      </c>
      <c r="D909" s="273">
        <v>0</v>
      </c>
      <c r="E909" s="273">
        <v>0</v>
      </c>
      <c r="F909" s="273">
        <v>0</v>
      </c>
      <c r="G909" s="273">
        <v>0</v>
      </c>
      <c r="H909" s="273">
        <v>0</v>
      </c>
      <c r="I909" s="47">
        <f t="shared" si="84"/>
        <v>0</v>
      </c>
      <c r="J909" s="70">
        <f t="shared" si="85"/>
        <v>0</v>
      </c>
      <c r="K909" s="242">
        <f t="shared" si="80"/>
        <v>0</v>
      </c>
      <c r="L909" s="279">
        <f t="shared" si="82"/>
        <v>0</v>
      </c>
      <c r="M909" s="278">
        <f t="shared" si="83"/>
        <v>0</v>
      </c>
    </row>
    <row r="910" ht="18" customHeight="1" spans="1:13">
      <c r="A910" s="269">
        <f t="shared" si="81"/>
        <v>7</v>
      </c>
      <c r="B910" s="270">
        <v>2130226</v>
      </c>
      <c r="C910" s="271" t="s">
        <v>916</v>
      </c>
      <c r="D910" s="273">
        <v>60</v>
      </c>
      <c r="E910" s="273">
        <v>58</v>
      </c>
      <c r="F910" s="273">
        <v>58</v>
      </c>
      <c r="G910" s="273">
        <v>0</v>
      </c>
      <c r="H910" s="273">
        <v>100</v>
      </c>
      <c r="I910" s="47">
        <f t="shared" si="84"/>
        <v>96.6666666666667</v>
      </c>
      <c r="J910" s="70">
        <f t="shared" si="85"/>
        <v>58</v>
      </c>
      <c r="K910" s="242">
        <f t="shared" si="80"/>
        <v>176</v>
      </c>
      <c r="L910" s="279">
        <f t="shared" si="82"/>
        <v>276</v>
      </c>
      <c r="M910" s="278">
        <f t="shared" si="83"/>
        <v>218</v>
      </c>
    </row>
    <row r="911" customHeight="1" spans="1:13">
      <c r="A911" s="269">
        <f t="shared" si="81"/>
        <v>7</v>
      </c>
      <c r="B911" s="270">
        <v>2130227</v>
      </c>
      <c r="C911" s="271" t="s">
        <v>917</v>
      </c>
      <c r="D911" s="273">
        <v>0</v>
      </c>
      <c r="E911" s="273">
        <v>0</v>
      </c>
      <c r="F911" s="273">
        <v>0</v>
      </c>
      <c r="G911" s="273">
        <v>0</v>
      </c>
      <c r="H911" s="273">
        <v>0</v>
      </c>
      <c r="I911" s="47">
        <f t="shared" si="84"/>
        <v>0</v>
      </c>
      <c r="J911" s="70">
        <f t="shared" si="85"/>
        <v>0</v>
      </c>
      <c r="K911" s="242">
        <f t="shared" si="80"/>
        <v>0</v>
      </c>
      <c r="L911" s="279">
        <f t="shared" si="82"/>
        <v>0</v>
      </c>
      <c r="M911" s="278">
        <f t="shared" si="83"/>
        <v>0</v>
      </c>
    </row>
    <row r="912" customHeight="1" spans="1:13">
      <c r="A912" s="269">
        <f t="shared" si="81"/>
        <v>7</v>
      </c>
      <c r="B912" s="270">
        <v>2130232</v>
      </c>
      <c r="C912" s="271" t="s">
        <v>918</v>
      </c>
      <c r="D912" s="273">
        <v>0</v>
      </c>
      <c r="E912" s="273">
        <v>0</v>
      </c>
      <c r="F912" s="273">
        <v>0</v>
      </c>
      <c r="G912" s="273">
        <v>0</v>
      </c>
      <c r="H912" s="273">
        <v>0</v>
      </c>
      <c r="I912" s="47">
        <f t="shared" si="84"/>
        <v>0</v>
      </c>
      <c r="J912" s="70">
        <f t="shared" si="85"/>
        <v>0</v>
      </c>
      <c r="K912" s="242">
        <f t="shared" ref="K912:K975" si="86">D912+E912+F912+G912</f>
        <v>0</v>
      </c>
      <c r="L912" s="279">
        <f t="shared" si="82"/>
        <v>0</v>
      </c>
      <c r="M912" s="278">
        <f t="shared" si="83"/>
        <v>0</v>
      </c>
    </row>
    <row r="913" ht="18" customHeight="1" spans="1:13">
      <c r="A913" s="269">
        <f t="shared" ref="A913:A976" si="87">LEN(B913)</f>
        <v>7</v>
      </c>
      <c r="B913" s="270">
        <v>2130234</v>
      </c>
      <c r="C913" s="271" t="s">
        <v>919</v>
      </c>
      <c r="D913" s="273">
        <v>83</v>
      </c>
      <c r="E913" s="273">
        <v>35</v>
      </c>
      <c r="F913" s="273">
        <v>35</v>
      </c>
      <c r="G913" s="273">
        <v>0</v>
      </c>
      <c r="H913" s="273">
        <v>0</v>
      </c>
      <c r="I913" s="47">
        <f t="shared" si="84"/>
        <v>42.1686746987952</v>
      </c>
      <c r="J913" s="70">
        <f t="shared" si="85"/>
        <v>0</v>
      </c>
      <c r="K913" s="242">
        <f t="shared" si="86"/>
        <v>153</v>
      </c>
      <c r="L913" s="279">
        <f t="shared" ref="L913:L976" si="88">D913+E913+F913+G913+H913</f>
        <v>153</v>
      </c>
      <c r="M913" s="278">
        <f t="shared" ref="M913:M976" si="89">D913+E913+H913</f>
        <v>118</v>
      </c>
    </row>
    <row r="914" customHeight="1" spans="1:13">
      <c r="A914" s="269">
        <f t="shared" si="87"/>
        <v>7</v>
      </c>
      <c r="B914" s="270">
        <v>2130235</v>
      </c>
      <c r="C914" s="271" t="s">
        <v>920</v>
      </c>
      <c r="D914" s="273">
        <v>0</v>
      </c>
      <c r="E914" s="273">
        <v>0</v>
      </c>
      <c r="F914" s="273">
        <v>0</v>
      </c>
      <c r="G914" s="273">
        <v>0</v>
      </c>
      <c r="H914" s="273">
        <v>0</v>
      </c>
      <c r="I914" s="47">
        <f t="shared" si="84"/>
        <v>0</v>
      </c>
      <c r="J914" s="70">
        <f t="shared" si="85"/>
        <v>0</v>
      </c>
      <c r="K914" s="242">
        <f t="shared" si="86"/>
        <v>0</v>
      </c>
      <c r="L914" s="279">
        <f t="shared" si="88"/>
        <v>0</v>
      </c>
      <c r="M914" s="278">
        <f t="shared" si="89"/>
        <v>0</v>
      </c>
    </row>
    <row r="915" customHeight="1" spans="1:13">
      <c r="A915" s="269">
        <f t="shared" si="87"/>
        <v>7</v>
      </c>
      <c r="B915" s="270">
        <v>2130236</v>
      </c>
      <c r="C915" s="271" t="s">
        <v>921</v>
      </c>
      <c r="D915" s="273">
        <v>0</v>
      </c>
      <c r="E915" s="273">
        <v>0</v>
      </c>
      <c r="F915" s="273">
        <v>0</v>
      </c>
      <c r="G915" s="273">
        <v>0</v>
      </c>
      <c r="H915" s="273">
        <v>0</v>
      </c>
      <c r="I915" s="47">
        <f t="shared" si="84"/>
        <v>0</v>
      </c>
      <c r="J915" s="70">
        <f t="shared" si="85"/>
        <v>0</v>
      </c>
      <c r="K915" s="242">
        <f t="shared" si="86"/>
        <v>0</v>
      </c>
      <c r="L915" s="279">
        <f t="shared" si="88"/>
        <v>0</v>
      </c>
      <c r="M915" s="278">
        <f t="shared" si="89"/>
        <v>0</v>
      </c>
    </row>
    <row r="916" customHeight="1" spans="1:13">
      <c r="A916" s="269">
        <f t="shared" si="87"/>
        <v>7</v>
      </c>
      <c r="B916" s="270">
        <v>2130237</v>
      </c>
      <c r="C916" s="271" t="s">
        <v>922</v>
      </c>
      <c r="D916" s="273">
        <v>0</v>
      </c>
      <c r="E916" s="273">
        <v>0</v>
      </c>
      <c r="F916" s="273">
        <v>0</v>
      </c>
      <c r="G916" s="273">
        <v>0</v>
      </c>
      <c r="H916" s="273">
        <v>0</v>
      </c>
      <c r="I916" s="47">
        <f t="shared" si="84"/>
        <v>0</v>
      </c>
      <c r="J916" s="70">
        <f t="shared" si="85"/>
        <v>0</v>
      </c>
      <c r="K916" s="242">
        <f t="shared" si="86"/>
        <v>0</v>
      </c>
      <c r="L916" s="279">
        <f t="shared" si="88"/>
        <v>0</v>
      </c>
      <c r="M916" s="278">
        <f t="shared" si="89"/>
        <v>0</v>
      </c>
    </row>
    <row r="917" ht="18" customHeight="1" spans="1:13">
      <c r="A917" s="269">
        <f t="shared" si="87"/>
        <v>7</v>
      </c>
      <c r="B917" s="270">
        <v>2130299</v>
      </c>
      <c r="C917" s="271" t="s">
        <v>923</v>
      </c>
      <c r="D917" s="273">
        <v>0</v>
      </c>
      <c r="E917" s="273">
        <v>48</v>
      </c>
      <c r="F917" s="273">
        <v>0</v>
      </c>
      <c r="G917" s="273">
        <v>48</v>
      </c>
      <c r="H917" s="273">
        <v>1259</v>
      </c>
      <c r="I917" s="47">
        <f t="shared" si="84"/>
        <v>0</v>
      </c>
      <c r="J917" s="70">
        <f t="shared" si="85"/>
        <v>3.81254964257347</v>
      </c>
      <c r="K917" s="242">
        <f t="shared" si="86"/>
        <v>96</v>
      </c>
      <c r="L917" s="279">
        <f t="shared" si="88"/>
        <v>1355</v>
      </c>
      <c r="M917" s="278">
        <f t="shared" si="89"/>
        <v>1307</v>
      </c>
    </row>
    <row r="918" ht="18" customHeight="1" spans="1:13">
      <c r="A918" s="269">
        <f t="shared" si="87"/>
        <v>5</v>
      </c>
      <c r="B918" s="270">
        <v>21303</v>
      </c>
      <c r="C918" s="271" t="s">
        <v>924</v>
      </c>
      <c r="D918" s="273">
        <v>6801</v>
      </c>
      <c r="E918" s="273">
        <v>5598</v>
      </c>
      <c r="F918" s="273">
        <v>4430</v>
      </c>
      <c r="G918" s="273">
        <v>1168</v>
      </c>
      <c r="H918" s="273">
        <v>11502</v>
      </c>
      <c r="I918" s="47">
        <f t="shared" si="84"/>
        <v>82.311424790472</v>
      </c>
      <c r="J918" s="70">
        <f t="shared" si="85"/>
        <v>48.6697965571205</v>
      </c>
      <c r="K918" s="242">
        <f t="shared" si="86"/>
        <v>17997</v>
      </c>
      <c r="L918" s="279">
        <f t="shared" si="88"/>
        <v>29499</v>
      </c>
      <c r="M918" s="278">
        <f t="shared" si="89"/>
        <v>23901</v>
      </c>
    </row>
    <row r="919" ht="18" customHeight="1" spans="1:13">
      <c r="A919" s="269">
        <f t="shared" si="87"/>
        <v>7</v>
      </c>
      <c r="B919" s="270">
        <v>2130301</v>
      </c>
      <c r="C919" s="271" t="s">
        <v>227</v>
      </c>
      <c r="D919" s="273">
        <v>550</v>
      </c>
      <c r="E919" s="273">
        <v>493</v>
      </c>
      <c r="F919" s="273">
        <v>493</v>
      </c>
      <c r="G919" s="273">
        <v>0</v>
      </c>
      <c r="H919" s="273">
        <v>236</v>
      </c>
      <c r="I919" s="47">
        <f t="shared" si="84"/>
        <v>89.6363636363636</v>
      </c>
      <c r="J919" s="70">
        <f t="shared" si="85"/>
        <v>208.898305084746</v>
      </c>
      <c r="K919" s="242">
        <f t="shared" si="86"/>
        <v>1536</v>
      </c>
      <c r="L919" s="279">
        <f t="shared" si="88"/>
        <v>1772</v>
      </c>
      <c r="M919" s="278">
        <f t="shared" si="89"/>
        <v>1279</v>
      </c>
    </row>
    <row r="920" customHeight="1" spans="1:13">
      <c r="A920" s="269">
        <f t="shared" si="87"/>
        <v>7</v>
      </c>
      <c r="B920" s="270">
        <v>2130302</v>
      </c>
      <c r="C920" s="271" t="s">
        <v>252</v>
      </c>
      <c r="D920" s="273">
        <v>0</v>
      </c>
      <c r="E920" s="273">
        <v>0</v>
      </c>
      <c r="F920" s="273">
        <v>0</v>
      </c>
      <c r="G920" s="273">
        <v>0</v>
      </c>
      <c r="H920" s="273">
        <v>0</v>
      </c>
      <c r="I920" s="47">
        <f t="shared" si="84"/>
        <v>0</v>
      </c>
      <c r="J920" s="70">
        <f t="shared" si="85"/>
        <v>0</v>
      </c>
      <c r="K920" s="242">
        <f t="shared" si="86"/>
        <v>0</v>
      </c>
      <c r="L920" s="279">
        <f t="shared" si="88"/>
        <v>0</v>
      </c>
      <c r="M920" s="278">
        <f t="shared" si="89"/>
        <v>0</v>
      </c>
    </row>
    <row r="921" ht="18" customHeight="1" spans="1:13">
      <c r="A921" s="269">
        <f t="shared" si="87"/>
        <v>7</v>
      </c>
      <c r="B921" s="270">
        <v>2130303</v>
      </c>
      <c r="C921" s="271" t="s">
        <v>244</v>
      </c>
      <c r="D921" s="273">
        <v>789</v>
      </c>
      <c r="E921" s="273">
        <v>746</v>
      </c>
      <c r="F921" s="273">
        <v>746</v>
      </c>
      <c r="G921" s="273">
        <v>0</v>
      </c>
      <c r="H921" s="273">
        <v>500</v>
      </c>
      <c r="I921" s="47">
        <f t="shared" si="84"/>
        <v>94.5500633713561</v>
      </c>
      <c r="J921" s="70">
        <f t="shared" si="85"/>
        <v>149.2</v>
      </c>
      <c r="K921" s="242">
        <f t="shared" si="86"/>
        <v>2281</v>
      </c>
      <c r="L921" s="279">
        <f t="shared" si="88"/>
        <v>2781</v>
      </c>
      <c r="M921" s="278">
        <f t="shared" si="89"/>
        <v>2035</v>
      </c>
    </row>
    <row r="922" ht="18" customHeight="1" spans="1:13">
      <c r="A922" s="269">
        <f t="shared" si="87"/>
        <v>7</v>
      </c>
      <c r="B922" s="270">
        <v>2130304</v>
      </c>
      <c r="C922" s="271" t="s">
        <v>925</v>
      </c>
      <c r="D922" s="273">
        <v>143</v>
      </c>
      <c r="E922" s="273">
        <v>41</v>
      </c>
      <c r="F922" s="273">
        <v>41</v>
      </c>
      <c r="G922" s="273">
        <v>0</v>
      </c>
      <c r="H922" s="273">
        <v>4</v>
      </c>
      <c r="I922" s="47">
        <f t="shared" si="84"/>
        <v>28.6713286713287</v>
      </c>
      <c r="J922" s="70">
        <f t="shared" si="85"/>
        <v>1025</v>
      </c>
      <c r="K922" s="242">
        <f t="shared" si="86"/>
        <v>225</v>
      </c>
      <c r="L922" s="279">
        <f t="shared" si="88"/>
        <v>229</v>
      </c>
      <c r="M922" s="278">
        <f t="shared" si="89"/>
        <v>188</v>
      </c>
    </row>
    <row r="923" ht="18" customHeight="1" spans="1:13">
      <c r="A923" s="269">
        <f t="shared" si="87"/>
        <v>7</v>
      </c>
      <c r="B923" s="270">
        <v>2130305</v>
      </c>
      <c r="C923" s="271" t="s">
        <v>926</v>
      </c>
      <c r="D923" s="273">
        <v>1477</v>
      </c>
      <c r="E923" s="273">
        <v>836</v>
      </c>
      <c r="F923" s="273">
        <v>559</v>
      </c>
      <c r="G923" s="273">
        <v>277</v>
      </c>
      <c r="H923" s="273">
        <v>44</v>
      </c>
      <c r="I923" s="47">
        <f t="shared" si="84"/>
        <v>56.6012186865267</v>
      </c>
      <c r="J923" s="70">
        <f t="shared" si="85"/>
        <v>1900</v>
      </c>
      <c r="K923" s="242">
        <f t="shared" si="86"/>
        <v>3149</v>
      </c>
      <c r="L923" s="279">
        <f t="shared" si="88"/>
        <v>3193</v>
      </c>
      <c r="M923" s="278">
        <f t="shared" si="89"/>
        <v>2357</v>
      </c>
    </row>
    <row r="924" ht="18" customHeight="1" spans="1:13">
      <c r="A924" s="269">
        <f t="shared" si="87"/>
        <v>7</v>
      </c>
      <c r="B924" s="270">
        <v>2130306</v>
      </c>
      <c r="C924" s="271" t="s">
        <v>927</v>
      </c>
      <c r="D924" s="273">
        <v>1980</v>
      </c>
      <c r="E924" s="273">
        <v>2194</v>
      </c>
      <c r="F924" s="273">
        <v>2042</v>
      </c>
      <c r="G924" s="273">
        <v>152</v>
      </c>
      <c r="H924" s="273">
        <v>710</v>
      </c>
      <c r="I924" s="47">
        <f t="shared" si="84"/>
        <v>110.808080808081</v>
      </c>
      <c r="J924" s="70">
        <f t="shared" si="85"/>
        <v>309.014084507042</v>
      </c>
      <c r="K924" s="242">
        <f t="shared" si="86"/>
        <v>6368</v>
      </c>
      <c r="L924" s="279">
        <f t="shared" si="88"/>
        <v>7078</v>
      </c>
      <c r="M924" s="278">
        <f t="shared" si="89"/>
        <v>4884</v>
      </c>
    </row>
    <row r="925" customHeight="1" spans="1:13">
      <c r="A925" s="269">
        <f t="shared" si="87"/>
        <v>7</v>
      </c>
      <c r="B925" s="270">
        <v>2130307</v>
      </c>
      <c r="C925" s="271" t="s">
        <v>928</v>
      </c>
      <c r="D925" s="273">
        <v>0</v>
      </c>
      <c r="E925" s="273">
        <v>0</v>
      </c>
      <c r="F925" s="273">
        <v>0</v>
      </c>
      <c r="G925" s="273">
        <v>0</v>
      </c>
      <c r="H925" s="273">
        <v>0</v>
      </c>
      <c r="I925" s="47">
        <f t="shared" si="84"/>
        <v>0</v>
      </c>
      <c r="J925" s="70">
        <f t="shared" si="85"/>
        <v>0</v>
      </c>
      <c r="K925" s="242">
        <f t="shared" si="86"/>
        <v>0</v>
      </c>
      <c r="L925" s="279">
        <f t="shared" si="88"/>
        <v>0</v>
      </c>
      <c r="M925" s="278">
        <f t="shared" si="89"/>
        <v>0</v>
      </c>
    </row>
    <row r="926" ht="18" customHeight="1" spans="1:13">
      <c r="A926" s="269">
        <f t="shared" si="87"/>
        <v>7</v>
      </c>
      <c r="B926" s="270">
        <v>2130308</v>
      </c>
      <c r="C926" s="271" t="s">
        <v>929</v>
      </c>
      <c r="D926" s="273">
        <v>0</v>
      </c>
      <c r="E926" s="273">
        <v>100</v>
      </c>
      <c r="F926" s="273">
        <v>100</v>
      </c>
      <c r="G926" s="273">
        <v>0</v>
      </c>
      <c r="H926" s="273">
        <v>0</v>
      </c>
      <c r="I926" s="47">
        <f t="shared" si="84"/>
        <v>0</v>
      </c>
      <c r="J926" s="70">
        <f t="shared" si="85"/>
        <v>0</v>
      </c>
      <c r="K926" s="242">
        <f t="shared" si="86"/>
        <v>200</v>
      </c>
      <c r="L926" s="279">
        <f t="shared" si="88"/>
        <v>200</v>
      </c>
      <c r="M926" s="278">
        <f t="shared" si="89"/>
        <v>100</v>
      </c>
    </row>
    <row r="927" ht="18" customHeight="1" spans="1:13">
      <c r="A927" s="269">
        <f t="shared" si="87"/>
        <v>7</v>
      </c>
      <c r="B927" s="270">
        <v>2130309</v>
      </c>
      <c r="C927" s="271" t="s">
        <v>930</v>
      </c>
      <c r="D927" s="273">
        <v>0</v>
      </c>
      <c r="E927" s="273">
        <v>0</v>
      </c>
      <c r="F927" s="273">
        <v>0</v>
      </c>
      <c r="G927" s="273">
        <v>0</v>
      </c>
      <c r="H927" s="273">
        <v>0</v>
      </c>
      <c r="I927" s="47">
        <f t="shared" si="84"/>
        <v>0</v>
      </c>
      <c r="J927" s="70">
        <f t="shared" si="85"/>
        <v>0</v>
      </c>
      <c r="K927" s="242">
        <f t="shared" si="86"/>
        <v>0</v>
      </c>
      <c r="L927" s="279">
        <f t="shared" si="88"/>
        <v>0</v>
      </c>
      <c r="M927" s="278">
        <f t="shared" si="89"/>
        <v>0</v>
      </c>
    </row>
    <row r="928" ht="18" customHeight="1" spans="1:13">
      <c r="A928" s="269">
        <f t="shared" si="87"/>
        <v>7</v>
      </c>
      <c r="B928" s="270">
        <v>2130310</v>
      </c>
      <c r="C928" s="271" t="s">
        <v>931</v>
      </c>
      <c r="D928" s="273">
        <v>1019</v>
      </c>
      <c r="E928" s="273">
        <v>119</v>
      </c>
      <c r="F928" s="273">
        <v>119</v>
      </c>
      <c r="G928" s="273">
        <v>0</v>
      </c>
      <c r="H928" s="273">
        <v>0</v>
      </c>
      <c r="I928" s="47">
        <f t="shared" si="84"/>
        <v>11.6781157998037</v>
      </c>
      <c r="J928" s="70">
        <f t="shared" si="85"/>
        <v>0</v>
      </c>
      <c r="K928" s="242">
        <f t="shared" si="86"/>
        <v>1257</v>
      </c>
      <c r="L928" s="279">
        <f t="shared" si="88"/>
        <v>1257</v>
      </c>
      <c r="M928" s="278">
        <f t="shared" si="89"/>
        <v>1138</v>
      </c>
    </row>
    <row r="929" ht="18" customHeight="1" spans="1:13">
      <c r="A929" s="269">
        <f t="shared" si="87"/>
        <v>7</v>
      </c>
      <c r="B929" s="270">
        <v>2130311</v>
      </c>
      <c r="C929" s="271" t="s">
        <v>932</v>
      </c>
      <c r="D929" s="273">
        <v>44</v>
      </c>
      <c r="E929" s="273">
        <v>0</v>
      </c>
      <c r="F929" s="273">
        <v>0</v>
      </c>
      <c r="G929" s="273">
        <v>0</v>
      </c>
      <c r="H929" s="273">
        <v>0</v>
      </c>
      <c r="I929" s="47">
        <f t="shared" si="84"/>
        <v>0</v>
      </c>
      <c r="J929" s="70">
        <f t="shared" si="85"/>
        <v>0</v>
      </c>
      <c r="K929" s="242">
        <f t="shared" si="86"/>
        <v>44</v>
      </c>
      <c r="L929" s="279">
        <f t="shared" si="88"/>
        <v>44</v>
      </c>
      <c r="M929" s="278">
        <f t="shared" si="89"/>
        <v>44</v>
      </c>
    </row>
    <row r="930" ht="18" customHeight="1" spans="1:13">
      <c r="A930" s="269">
        <f t="shared" si="87"/>
        <v>7</v>
      </c>
      <c r="B930" s="270">
        <v>2130312</v>
      </c>
      <c r="C930" s="271" t="s">
        <v>933</v>
      </c>
      <c r="D930" s="273">
        <v>5</v>
      </c>
      <c r="E930" s="273">
        <v>0</v>
      </c>
      <c r="F930" s="273">
        <v>0</v>
      </c>
      <c r="G930" s="273">
        <v>0</v>
      </c>
      <c r="H930" s="273">
        <v>0</v>
      </c>
      <c r="I930" s="47">
        <f t="shared" si="84"/>
        <v>0</v>
      </c>
      <c r="J930" s="70">
        <f t="shared" si="85"/>
        <v>0</v>
      </c>
      <c r="K930" s="242">
        <f t="shared" si="86"/>
        <v>5</v>
      </c>
      <c r="L930" s="279">
        <f t="shared" si="88"/>
        <v>5</v>
      </c>
      <c r="M930" s="278">
        <f t="shared" si="89"/>
        <v>5</v>
      </c>
    </row>
    <row r="931" customHeight="1" spans="1:13">
      <c r="A931" s="269">
        <f t="shared" si="87"/>
        <v>7</v>
      </c>
      <c r="B931" s="270">
        <v>2130313</v>
      </c>
      <c r="C931" s="271" t="s">
        <v>934</v>
      </c>
      <c r="D931" s="273">
        <v>0</v>
      </c>
      <c r="E931" s="273">
        <v>0</v>
      </c>
      <c r="F931" s="273">
        <v>0</v>
      </c>
      <c r="G931" s="273">
        <v>0</v>
      </c>
      <c r="H931" s="273">
        <v>0</v>
      </c>
      <c r="I931" s="47">
        <f t="shared" si="84"/>
        <v>0</v>
      </c>
      <c r="J931" s="70">
        <f t="shared" si="85"/>
        <v>0</v>
      </c>
      <c r="K931" s="242">
        <f t="shared" si="86"/>
        <v>0</v>
      </c>
      <c r="L931" s="279">
        <f t="shared" si="88"/>
        <v>0</v>
      </c>
      <c r="M931" s="278">
        <f t="shared" si="89"/>
        <v>0</v>
      </c>
    </row>
    <row r="932" ht="18" customHeight="1" spans="1:13">
      <c r="A932" s="269">
        <f t="shared" si="87"/>
        <v>7</v>
      </c>
      <c r="B932" s="270">
        <v>2130314</v>
      </c>
      <c r="C932" s="271" t="s">
        <v>935</v>
      </c>
      <c r="D932" s="273">
        <v>0</v>
      </c>
      <c r="E932" s="273">
        <v>120</v>
      </c>
      <c r="F932" s="273">
        <v>87</v>
      </c>
      <c r="G932" s="273">
        <v>33</v>
      </c>
      <c r="H932" s="273">
        <v>300</v>
      </c>
      <c r="I932" s="47">
        <f t="shared" si="84"/>
        <v>0</v>
      </c>
      <c r="J932" s="70">
        <f t="shared" si="85"/>
        <v>40</v>
      </c>
      <c r="K932" s="242">
        <f t="shared" si="86"/>
        <v>240</v>
      </c>
      <c r="L932" s="279">
        <f t="shared" si="88"/>
        <v>540</v>
      </c>
      <c r="M932" s="278">
        <f t="shared" si="89"/>
        <v>420</v>
      </c>
    </row>
    <row r="933" ht="18" customHeight="1" spans="1:13">
      <c r="A933" s="269">
        <f t="shared" si="87"/>
        <v>7</v>
      </c>
      <c r="B933" s="270">
        <v>2130315</v>
      </c>
      <c r="C933" s="271" t="s">
        <v>936</v>
      </c>
      <c r="D933" s="273">
        <v>250</v>
      </c>
      <c r="E933" s="273">
        <v>44</v>
      </c>
      <c r="F933" s="273">
        <v>0</v>
      </c>
      <c r="G933" s="273">
        <v>44</v>
      </c>
      <c r="H933" s="273">
        <v>0</v>
      </c>
      <c r="I933" s="47">
        <f t="shared" si="84"/>
        <v>17.6</v>
      </c>
      <c r="J933" s="70">
        <f t="shared" si="85"/>
        <v>0</v>
      </c>
      <c r="K933" s="242">
        <f t="shared" si="86"/>
        <v>338</v>
      </c>
      <c r="L933" s="279">
        <f t="shared" si="88"/>
        <v>338</v>
      </c>
      <c r="M933" s="278">
        <f t="shared" si="89"/>
        <v>294</v>
      </c>
    </row>
    <row r="934" ht="18" customHeight="1" spans="1:13">
      <c r="A934" s="269">
        <f t="shared" si="87"/>
        <v>7</v>
      </c>
      <c r="B934" s="270">
        <v>2130316</v>
      </c>
      <c r="C934" s="271" t="s">
        <v>937</v>
      </c>
      <c r="D934" s="273">
        <v>0</v>
      </c>
      <c r="E934" s="273">
        <v>0</v>
      </c>
      <c r="F934" s="273">
        <v>0</v>
      </c>
      <c r="G934" s="273">
        <v>0</v>
      </c>
      <c r="H934" s="273">
        <v>0</v>
      </c>
      <c r="I934" s="47">
        <f t="shared" si="84"/>
        <v>0</v>
      </c>
      <c r="J934" s="70">
        <f t="shared" si="85"/>
        <v>0</v>
      </c>
      <c r="K934" s="242">
        <f t="shared" si="86"/>
        <v>0</v>
      </c>
      <c r="L934" s="279">
        <f t="shared" si="88"/>
        <v>0</v>
      </c>
      <c r="M934" s="278">
        <f t="shared" si="89"/>
        <v>0</v>
      </c>
    </row>
    <row r="935" customHeight="1" spans="1:13">
      <c r="A935" s="269">
        <f t="shared" si="87"/>
        <v>7</v>
      </c>
      <c r="B935" s="270">
        <v>2130317</v>
      </c>
      <c r="C935" s="271" t="s">
        <v>938</v>
      </c>
      <c r="D935" s="273">
        <v>0</v>
      </c>
      <c r="E935" s="273">
        <v>0</v>
      </c>
      <c r="F935" s="273">
        <v>0</v>
      </c>
      <c r="G935" s="273">
        <v>0</v>
      </c>
      <c r="H935" s="273">
        <v>0</v>
      </c>
      <c r="I935" s="47">
        <f t="shared" si="84"/>
        <v>0</v>
      </c>
      <c r="J935" s="70">
        <f t="shared" si="85"/>
        <v>0</v>
      </c>
      <c r="K935" s="242">
        <f t="shared" si="86"/>
        <v>0</v>
      </c>
      <c r="L935" s="279">
        <f t="shared" si="88"/>
        <v>0</v>
      </c>
      <c r="M935" s="278">
        <f t="shared" si="89"/>
        <v>0</v>
      </c>
    </row>
    <row r="936" customHeight="1" spans="1:13">
      <c r="A936" s="269">
        <f t="shared" si="87"/>
        <v>7</v>
      </c>
      <c r="B936" s="270">
        <v>2130318</v>
      </c>
      <c r="C936" s="271" t="s">
        <v>939</v>
      </c>
      <c r="D936" s="273">
        <v>0</v>
      </c>
      <c r="E936" s="273">
        <v>0</v>
      </c>
      <c r="F936" s="273">
        <v>0</v>
      </c>
      <c r="G936" s="273">
        <v>0</v>
      </c>
      <c r="H936" s="273">
        <v>0</v>
      </c>
      <c r="I936" s="47">
        <f t="shared" si="84"/>
        <v>0</v>
      </c>
      <c r="J936" s="70">
        <f t="shared" si="85"/>
        <v>0</v>
      </c>
      <c r="K936" s="242">
        <f t="shared" si="86"/>
        <v>0</v>
      </c>
      <c r="L936" s="279">
        <f t="shared" si="88"/>
        <v>0</v>
      </c>
      <c r="M936" s="278">
        <f t="shared" si="89"/>
        <v>0</v>
      </c>
    </row>
    <row r="937" customHeight="1" spans="1:13">
      <c r="A937" s="269">
        <f t="shared" si="87"/>
        <v>7</v>
      </c>
      <c r="B937" s="270">
        <v>2130319</v>
      </c>
      <c r="C937" s="271" t="s">
        <v>940</v>
      </c>
      <c r="D937" s="273">
        <v>0</v>
      </c>
      <c r="E937" s="273">
        <v>0</v>
      </c>
      <c r="F937" s="273">
        <v>0</v>
      </c>
      <c r="G937" s="273">
        <v>0</v>
      </c>
      <c r="H937" s="273">
        <v>0</v>
      </c>
      <c r="I937" s="47">
        <f t="shared" si="84"/>
        <v>0</v>
      </c>
      <c r="J937" s="70">
        <f t="shared" si="85"/>
        <v>0</v>
      </c>
      <c r="K937" s="242">
        <f t="shared" si="86"/>
        <v>0</v>
      </c>
      <c r="L937" s="279">
        <f t="shared" si="88"/>
        <v>0</v>
      </c>
      <c r="M937" s="278">
        <f t="shared" si="89"/>
        <v>0</v>
      </c>
    </row>
    <row r="938" ht="18" customHeight="1" spans="1:13">
      <c r="A938" s="269">
        <f t="shared" si="87"/>
        <v>7</v>
      </c>
      <c r="B938" s="270">
        <v>2130321</v>
      </c>
      <c r="C938" s="271" t="s">
        <v>941</v>
      </c>
      <c r="D938" s="273">
        <v>0</v>
      </c>
      <c r="E938" s="273">
        <v>0</v>
      </c>
      <c r="F938" s="273">
        <v>0</v>
      </c>
      <c r="G938" s="273">
        <v>0</v>
      </c>
      <c r="H938" s="273">
        <v>0</v>
      </c>
      <c r="I938" s="47">
        <f t="shared" si="84"/>
        <v>0</v>
      </c>
      <c r="J938" s="70">
        <f t="shared" si="85"/>
        <v>0</v>
      </c>
      <c r="K938" s="242">
        <f t="shared" si="86"/>
        <v>0</v>
      </c>
      <c r="L938" s="279">
        <f t="shared" si="88"/>
        <v>0</v>
      </c>
      <c r="M938" s="278">
        <f t="shared" si="89"/>
        <v>0</v>
      </c>
    </row>
    <row r="939" customHeight="1" spans="1:13">
      <c r="A939" s="269">
        <f t="shared" si="87"/>
        <v>7</v>
      </c>
      <c r="B939" s="270">
        <v>2130322</v>
      </c>
      <c r="C939" s="271" t="s">
        <v>942</v>
      </c>
      <c r="D939" s="273">
        <v>0</v>
      </c>
      <c r="E939" s="273">
        <v>0</v>
      </c>
      <c r="F939" s="273">
        <v>0</v>
      </c>
      <c r="G939" s="273">
        <v>0</v>
      </c>
      <c r="H939" s="273">
        <v>0</v>
      </c>
      <c r="I939" s="47">
        <f t="shared" si="84"/>
        <v>0</v>
      </c>
      <c r="J939" s="70">
        <f t="shared" si="85"/>
        <v>0</v>
      </c>
      <c r="K939" s="242">
        <f t="shared" si="86"/>
        <v>0</v>
      </c>
      <c r="L939" s="279">
        <f t="shared" si="88"/>
        <v>0</v>
      </c>
      <c r="M939" s="278">
        <f t="shared" si="89"/>
        <v>0</v>
      </c>
    </row>
    <row r="940" customHeight="1" spans="1:13">
      <c r="A940" s="269">
        <f t="shared" si="87"/>
        <v>7</v>
      </c>
      <c r="B940" s="270">
        <v>2130333</v>
      </c>
      <c r="C940" s="271" t="s">
        <v>915</v>
      </c>
      <c r="D940" s="273">
        <v>0</v>
      </c>
      <c r="E940" s="273">
        <v>0</v>
      </c>
      <c r="F940" s="273">
        <v>0</v>
      </c>
      <c r="G940" s="273">
        <v>0</v>
      </c>
      <c r="H940" s="273">
        <v>0</v>
      </c>
      <c r="I940" s="47">
        <f t="shared" si="84"/>
        <v>0</v>
      </c>
      <c r="J940" s="70">
        <f t="shared" si="85"/>
        <v>0</v>
      </c>
      <c r="K940" s="242">
        <f t="shared" si="86"/>
        <v>0</v>
      </c>
      <c r="L940" s="279">
        <f t="shared" si="88"/>
        <v>0</v>
      </c>
      <c r="M940" s="278">
        <f t="shared" si="89"/>
        <v>0</v>
      </c>
    </row>
    <row r="941" customHeight="1" spans="1:13">
      <c r="A941" s="269">
        <f t="shared" si="87"/>
        <v>7</v>
      </c>
      <c r="B941" s="270">
        <v>2130334</v>
      </c>
      <c r="C941" s="271" t="s">
        <v>943</v>
      </c>
      <c r="D941" s="273">
        <v>0</v>
      </c>
      <c r="E941" s="273">
        <v>44</v>
      </c>
      <c r="F941" s="273">
        <v>0</v>
      </c>
      <c r="G941" s="273">
        <v>44</v>
      </c>
      <c r="H941" s="273">
        <v>0</v>
      </c>
      <c r="I941" s="47">
        <f t="shared" si="84"/>
        <v>0</v>
      </c>
      <c r="J941" s="70">
        <f t="shared" si="85"/>
        <v>0</v>
      </c>
      <c r="K941" s="242">
        <f t="shared" si="86"/>
        <v>88</v>
      </c>
      <c r="L941" s="279">
        <f t="shared" si="88"/>
        <v>88</v>
      </c>
      <c r="M941" s="278">
        <f t="shared" si="89"/>
        <v>44</v>
      </c>
    </row>
    <row r="942" ht="18" customHeight="1" spans="1:13">
      <c r="A942" s="269">
        <f t="shared" si="87"/>
        <v>7</v>
      </c>
      <c r="B942" s="270">
        <v>2130335</v>
      </c>
      <c r="C942" s="271" t="s">
        <v>944</v>
      </c>
      <c r="D942" s="273">
        <v>0</v>
      </c>
      <c r="E942" s="273">
        <v>7</v>
      </c>
      <c r="F942" s="273">
        <v>0</v>
      </c>
      <c r="G942" s="273">
        <v>7</v>
      </c>
      <c r="H942" s="273">
        <v>0</v>
      </c>
      <c r="I942" s="47">
        <f t="shared" si="84"/>
        <v>0</v>
      </c>
      <c r="J942" s="70">
        <f t="shared" si="85"/>
        <v>0</v>
      </c>
      <c r="K942" s="242">
        <f t="shared" si="86"/>
        <v>14</v>
      </c>
      <c r="L942" s="279">
        <f t="shared" si="88"/>
        <v>14</v>
      </c>
      <c r="M942" s="278">
        <f t="shared" si="89"/>
        <v>7</v>
      </c>
    </row>
    <row r="943" ht="18" customHeight="1" spans="1:13">
      <c r="A943" s="269">
        <f t="shared" si="87"/>
        <v>7</v>
      </c>
      <c r="B943" s="270">
        <v>2130399</v>
      </c>
      <c r="C943" s="271" t="s">
        <v>945</v>
      </c>
      <c r="D943" s="273">
        <v>544</v>
      </c>
      <c r="E943" s="273">
        <v>854</v>
      </c>
      <c r="F943" s="273">
        <v>243</v>
      </c>
      <c r="G943" s="273">
        <v>611</v>
      </c>
      <c r="H943" s="273">
        <v>9708</v>
      </c>
      <c r="I943" s="47">
        <f t="shared" si="84"/>
        <v>156.985294117647</v>
      </c>
      <c r="J943" s="70">
        <f t="shared" si="85"/>
        <v>8.79686856201071</v>
      </c>
      <c r="K943" s="242">
        <f t="shared" si="86"/>
        <v>2252</v>
      </c>
      <c r="L943" s="279">
        <f t="shared" si="88"/>
        <v>11960</v>
      </c>
      <c r="M943" s="278">
        <f t="shared" si="89"/>
        <v>11106</v>
      </c>
    </row>
    <row r="944" customHeight="1" spans="1:13">
      <c r="A944" s="269">
        <f t="shared" si="87"/>
        <v>5</v>
      </c>
      <c r="B944" s="270">
        <v>21304</v>
      </c>
      <c r="C944" s="271" t="s">
        <v>946</v>
      </c>
      <c r="D944" s="273">
        <v>0</v>
      </c>
      <c r="E944" s="273">
        <v>0</v>
      </c>
      <c r="F944" s="273">
        <v>0</v>
      </c>
      <c r="G944" s="273">
        <v>0</v>
      </c>
      <c r="H944" s="273">
        <v>0</v>
      </c>
      <c r="I944" s="47">
        <f t="shared" si="84"/>
        <v>0</v>
      </c>
      <c r="J944" s="70">
        <f t="shared" si="85"/>
        <v>0</v>
      </c>
      <c r="K944" s="242">
        <f t="shared" si="86"/>
        <v>0</v>
      </c>
      <c r="L944" s="279">
        <f t="shared" si="88"/>
        <v>0</v>
      </c>
      <c r="M944" s="278">
        <f t="shared" si="89"/>
        <v>0</v>
      </c>
    </row>
    <row r="945" customHeight="1" spans="1:13">
      <c r="A945" s="269">
        <f t="shared" si="87"/>
        <v>7</v>
      </c>
      <c r="B945" s="270">
        <v>2130401</v>
      </c>
      <c r="C945" s="271" t="s">
        <v>274</v>
      </c>
      <c r="D945" s="273">
        <v>0</v>
      </c>
      <c r="E945" s="273">
        <v>0</v>
      </c>
      <c r="F945" s="273">
        <v>0</v>
      </c>
      <c r="G945" s="273">
        <v>0</v>
      </c>
      <c r="H945" s="273">
        <v>0</v>
      </c>
      <c r="I945" s="47">
        <f t="shared" si="84"/>
        <v>0</v>
      </c>
      <c r="J945" s="70">
        <f t="shared" si="85"/>
        <v>0</v>
      </c>
      <c r="K945" s="242">
        <f t="shared" si="86"/>
        <v>0</v>
      </c>
      <c r="L945" s="279">
        <f t="shared" si="88"/>
        <v>0</v>
      </c>
      <c r="M945" s="278">
        <f t="shared" si="89"/>
        <v>0</v>
      </c>
    </row>
    <row r="946" customHeight="1" spans="1:13">
      <c r="A946" s="269">
        <f t="shared" si="87"/>
        <v>7</v>
      </c>
      <c r="B946" s="270">
        <v>2130402</v>
      </c>
      <c r="C946" s="271" t="s">
        <v>252</v>
      </c>
      <c r="D946" s="273">
        <v>0</v>
      </c>
      <c r="E946" s="273">
        <v>0</v>
      </c>
      <c r="F946" s="273">
        <v>0</v>
      </c>
      <c r="G946" s="273">
        <v>0</v>
      </c>
      <c r="H946" s="273">
        <v>0</v>
      </c>
      <c r="I946" s="47">
        <f t="shared" si="84"/>
        <v>0</v>
      </c>
      <c r="J946" s="70">
        <f t="shared" si="85"/>
        <v>0</v>
      </c>
      <c r="K946" s="242">
        <f t="shared" si="86"/>
        <v>0</v>
      </c>
      <c r="L946" s="279">
        <f t="shared" si="88"/>
        <v>0</v>
      </c>
      <c r="M946" s="278">
        <f t="shared" si="89"/>
        <v>0</v>
      </c>
    </row>
    <row r="947" customHeight="1" spans="1:13">
      <c r="A947" s="269">
        <f t="shared" si="87"/>
        <v>7</v>
      </c>
      <c r="B947" s="270">
        <v>2130403</v>
      </c>
      <c r="C947" s="271" t="s">
        <v>229</v>
      </c>
      <c r="D947" s="273">
        <v>0</v>
      </c>
      <c r="E947" s="273">
        <v>0</v>
      </c>
      <c r="F947" s="273">
        <v>0</v>
      </c>
      <c r="G947" s="273">
        <v>0</v>
      </c>
      <c r="H947" s="273">
        <v>0</v>
      </c>
      <c r="I947" s="47">
        <f t="shared" si="84"/>
        <v>0</v>
      </c>
      <c r="J947" s="70">
        <f t="shared" si="85"/>
        <v>0</v>
      </c>
      <c r="K947" s="242">
        <f t="shared" si="86"/>
        <v>0</v>
      </c>
      <c r="L947" s="279">
        <f t="shared" si="88"/>
        <v>0</v>
      </c>
      <c r="M947" s="278">
        <f t="shared" si="89"/>
        <v>0</v>
      </c>
    </row>
    <row r="948" customHeight="1" spans="1:13">
      <c r="A948" s="269">
        <f t="shared" si="87"/>
        <v>7</v>
      </c>
      <c r="B948" s="270">
        <v>2130404</v>
      </c>
      <c r="C948" s="271" t="s">
        <v>947</v>
      </c>
      <c r="D948" s="273">
        <v>0</v>
      </c>
      <c r="E948" s="273">
        <v>0</v>
      </c>
      <c r="F948" s="273">
        <v>0</v>
      </c>
      <c r="G948" s="273">
        <v>0</v>
      </c>
      <c r="H948" s="273">
        <v>0</v>
      </c>
      <c r="I948" s="47">
        <f t="shared" si="84"/>
        <v>0</v>
      </c>
      <c r="J948" s="70">
        <f t="shared" si="85"/>
        <v>0</v>
      </c>
      <c r="K948" s="242">
        <f t="shared" si="86"/>
        <v>0</v>
      </c>
      <c r="L948" s="279">
        <f t="shared" si="88"/>
        <v>0</v>
      </c>
      <c r="M948" s="278">
        <f t="shared" si="89"/>
        <v>0</v>
      </c>
    </row>
    <row r="949" customHeight="1" spans="1:13">
      <c r="A949" s="269">
        <f t="shared" si="87"/>
        <v>7</v>
      </c>
      <c r="B949" s="270">
        <v>2130405</v>
      </c>
      <c r="C949" s="271" t="s">
        <v>948</v>
      </c>
      <c r="D949" s="273">
        <v>0</v>
      </c>
      <c r="E949" s="273">
        <v>0</v>
      </c>
      <c r="F949" s="273">
        <v>0</v>
      </c>
      <c r="G949" s="273">
        <v>0</v>
      </c>
      <c r="H949" s="273">
        <v>0</v>
      </c>
      <c r="I949" s="47">
        <f t="shared" si="84"/>
        <v>0</v>
      </c>
      <c r="J949" s="70">
        <f t="shared" si="85"/>
        <v>0</v>
      </c>
      <c r="K949" s="242">
        <f t="shared" si="86"/>
        <v>0</v>
      </c>
      <c r="L949" s="279">
        <f t="shared" si="88"/>
        <v>0</v>
      </c>
      <c r="M949" s="278">
        <f t="shared" si="89"/>
        <v>0</v>
      </c>
    </row>
    <row r="950" customHeight="1" spans="1:13">
      <c r="A950" s="269">
        <f t="shared" si="87"/>
        <v>7</v>
      </c>
      <c r="B950" s="270">
        <v>2130406</v>
      </c>
      <c r="C950" s="271" t="s">
        <v>949</v>
      </c>
      <c r="D950" s="273">
        <v>0</v>
      </c>
      <c r="E950" s="273">
        <v>0</v>
      </c>
      <c r="F950" s="273">
        <v>0</v>
      </c>
      <c r="G950" s="273">
        <v>0</v>
      </c>
      <c r="H950" s="273">
        <v>0</v>
      </c>
      <c r="I950" s="47">
        <f t="shared" si="84"/>
        <v>0</v>
      </c>
      <c r="J950" s="70">
        <f t="shared" si="85"/>
        <v>0</v>
      </c>
      <c r="K950" s="242">
        <f t="shared" si="86"/>
        <v>0</v>
      </c>
      <c r="L950" s="279">
        <f t="shared" si="88"/>
        <v>0</v>
      </c>
      <c r="M950" s="278">
        <f t="shared" si="89"/>
        <v>0</v>
      </c>
    </row>
    <row r="951" customHeight="1" spans="1:13">
      <c r="A951" s="269">
        <f t="shared" si="87"/>
        <v>7</v>
      </c>
      <c r="B951" s="270">
        <v>2130407</v>
      </c>
      <c r="C951" s="271" t="s">
        <v>950</v>
      </c>
      <c r="D951" s="273">
        <v>0</v>
      </c>
      <c r="E951" s="273">
        <v>0</v>
      </c>
      <c r="F951" s="273">
        <v>0</v>
      </c>
      <c r="G951" s="273">
        <v>0</v>
      </c>
      <c r="H951" s="273">
        <v>0</v>
      </c>
      <c r="I951" s="47">
        <f t="shared" si="84"/>
        <v>0</v>
      </c>
      <c r="J951" s="70">
        <f t="shared" si="85"/>
        <v>0</v>
      </c>
      <c r="K951" s="242">
        <f t="shared" si="86"/>
        <v>0</v>
      </c>
      <c r="L951" s="279">
        <f t="shared" si="88"/>
        <v>0</v>
      </c>
      <c r="M951" s="278">
        <f t="shared" si="89"/>
        <v>0</v>
      </c>
    </row>
    <row r="952" customHeight="1" spans="1:13">
      <c r="A952" s="269">
        <f t="shared" si="87"/>
        <v>7</v>
      </c>
      <c r="B952" s="270">
        <v>2130408</v>
      </c>
      <c r="C952" s="271" t="s">
        <v>951</v>
      </c>
      <c r="D952" s="273">
        <v>0</v>
      </c>
      <c r="E952" s="273">
        <v>0</v>
      </c>
      <c r="F952" s="273">
        <v>0</v>
      </c>
      <c r="G952" s="273">
        <v>0</v>
      </c>
      <c r="H952" s="273">
        <v>0</v>
      </c>
      <c r="I952" s="47">
        <f t="shared" si="84"/>
        <v>0</v>
      </c>
      <c r="J952" s="70">
        <f t="shared" si="85"/>
        <v>0</v>
      </c>
      <c r="K952" s="242">
        <f t="shared" si="86"/>
        <v>0</v>
      </c>
      <c r="L952" s="279">
        <f t="shared" si="88"/>
        <v>0</v>
      </c>
      <c r="M952" s="278">
        <f t="shared" si="89"/>
        <v>0</v>
      </c>
    </row>
    <row r="953" customHeight="1" spans="1:13">
      <c r="A953" s="269">
        <f t="shared" si="87"/>
        <v>7</v>
      </c>
      <c r="B953" s="270">
        <v>2130409</v>
      </c>
      <c r="C953" s="271" t="s">
        <v>952</v>
      </c>
      <c r="D953" s="273">
        <v>0</v>
      </c>
      <c r="E953" s="273">
        <v>0</v>
      </c>
      <c r="F953" s="273">
        <v>0</v>
      </c>
      <c r="G953" s="273">
        <v>0</v>
      </c>
      <c r="H953" s="273">
        <v>0</v>
      </c>
      <c r="I953" s="47">
        <f t="shared" si="84"/>
        <v>0</v>
      </c>
      <c r="J953" s="70">
        <f t="shared" si="85"/>
        <v>0</v>
      </c>
      <c r="K953" s="242">
        <f t="shared" si="86"/>
        <v>0</v>
      </c>
      <c r="L953" s="279">
        <f t="shared" si="88"/>
        <v>0</v>
      </c>
      <c r="M953" s="278">
        <f t="shared" si="89"/>
        <v>0</v>
      </c>
    </row>
    <row r="954" customHeight="1" spans="1:13">
      <c r="A954" s="269">
        <f t="shared" si="87"/>
        <v>7</v>
      </c>
      <c r="B954" s="270">
        <v>2130499</v>
      </c>
      <c r="C954" s="271" t="s">
        <v>953</v>
      </c>
      <c r="D954" s="273">
        <v>0</v>
      </c>
      <c r="E954" s="273">
        <v>0</v>
      </c>
      <c r="F954" s="273">
        <v>0</v>
      </c>
      <c r="G954" s="273">
        <v>0</v>
      </c>
      <c r="H954" s="273">
        <v>0</v>
      </c>
      <c r="I954" s="47">
        <f t="shared" si="84"/>
        <v>0</v>
      </c>
      <c r="J954" s="70">
        <f t="shared" si="85"/>
        <v>0</v>
      </c>
      <c r="K954" s="242">
        <f t="shared" si="86"/>
        <v>0</v>
      </c>
      <c r="L954" s="279">
        <f t="shared" si="88"/>
        <v>0</v>
      </c>
      <c r="M954" s="278">
        <f t="shared" si="89"/>
        <v>0</v>
      </c>
    </row>
    <row r="955" ht="18" customHeight="1" spans="1:13">
      <c r="A955" s="269">
        <f t="shared" si="87"/>
        <v>5</v>
      </c>
      <c r="B955" s="270">
        <v>21305</v>
      </c>
      <c r="C955" s="271" t="s">
        <v>954</v>
      </c>
      <c r="D955" s="273">
        <v>58801</v>
      </c>
      <c r="E955" s="273">
        <v>89936</v>
      </c>
      <c r="F955" s="273">
        <v>69060</v>
      </c>
      <c r="G955" s="273">
        <v>20876</v>
      </c>
      <c r="H955" s="273">
        <v>104273</v>
      </c>
      <c r="I955" s="47">
        <f t="shared" si="84"/>
        <v>152.94977976565</v>
      </c>
      <c r="J955" s="70">
        <f t="shared" si="85"/>
        <v>86.2505154738043</v>
      </c>
      <c r="K955" s="242">
        <f t="shared" si="86"/>
        <v>238673</v>
      </c>
      <c r="L955" s="279">
        <f t="shared" si="88"/>
        <v>342946</v>
      </c>
      <c r="M955" s="278">
        <f t="shared" si="89"/>
        <v>253010</v>
      </c>
    </row>
    <row r="956" ht="18" customHeight="1" spans="1:13">
      <c r="A956" s="269">
        <f t="shared" si="87"/>
        <v>7</v>
      </c>
      <c r="B956" s="270">
        <v>2130501</v>
      </c>
      <c r="C956" s="271" t="s">
        <v>227</v>
      </c>
      <c r="D956" s="273">
        <v>276</v>
      </c>
      <c r="E956" s="273">
        <v>342</v>
      </c>
      <c r="F956" s="273">
        <v>342</v>
      </c>
      <c r="G956" s="273">
        <v>0</v>
      </c>
      <c r="H956" s="273">
        <v>132</v>
      </c>
      <c r="I956" s="47">
        <f t="shared" si="84"/>
        <v>123.913043478261</v>
      </c>
      <c r="J956" s="70">
        <f t="shared" si="85"/>
        <v>259.090909090909</v>
      </c>
      <c r="K956" s="242">
        <f t="shared" si="86"/>
        <v>960</v>
      </c>
      <c r="L956" s="279">
        <f t="shared" si="88"/>
        <v>1092</v>
      </c>
      <c r="M956" s="278">
        <f t="shared" si="89"/>
        <v>750</v>
      </c>
    </row>
    <row r="957" ht="18" customHeight="1" spans="1:13">
      <c r="A957" s="269">
        <f t="shared" si="87"/>
        <v>7</v>
      </c>
      <c r="B957" s="270">
        <v>2130502</v>
      </c>
      <c r="C957" s="271" t="s">
        <v>228</v>
      </c>
      <c r="D957" s="273">
        <v>28</v>
      </c>
      <c r="E957" s="273">
        <v>10</v>
      </c>
      <c r="F957" s="273">
        <v>10</v>
      </c>
      <c r="G957" s="273">
        <v>0</v>
      </c>
      <c r="H957" s="273">
        <v>13</v>
      </c>
      <c r="I957" s="47">
        <f t="shared" si="84"/>
        <v>35.7142857142857</v>
      </c>
      <c r="J957" s="70">
        <f t="shared" si="85"/>
        <v>76.9230769230769</v>
      </c>
      <c r="K957" s="242">
        <f t="shared" si="86"/>
        <v>48</v>
      </c>
      <c r="L957" s="279">
        <f t="shared" si="88"/>
        <v>61</v>
      </c>
      <c r="M957" s="278">
        <f t="shared" si="89"/>
        <v>51</v>
      </c>
    </row>
    <row r="958" ht="18" customHeight="1" spans="1:13">
      <c r="A958" s="269">
        <f t="shared" si="87"/>
        <v>7</v>
      </c>
      <c r="B958" s="270">
        <v>2130503</v>
      </c>
      <c r="C958" s="271" t="s">
        <v>244</v>
      </c>
      <c r="D958" s="273">
        <v>10</v>
      </c>
      <c r="E958" s="273">
        <v>3</v>
      </c>
      <c r="F958" s="273">
        <v>3</v>
      </c>
      <c r="G958" s="273">
        <v>0</v>
      </c>
      <c r="H958" s="273">
        <v>0</v>
      </c>
      <c r="I958" s="47">
        <f t="shared" si="84"/>
        <v>30</v>
      </c>
      <c r="J958" s="70">
        <f t="shared" si="85"/>
        <v>0</v>
      </c>
      <c r="K958" s="242">
        <f t="shared" si="86"/>
        <v>16</v>
      </c>
      <c r="L958" s="279">
        <f t="shared" si="88"/>
        <v>16</v>
      </c>
      <c r="M958" s="278">
        <f t="shared" si="89"/>
        <v>13</v>
      </c>
    </row>
    <row r="959" ht="18" customHeight="1" spans="1:13">
      <c r="A959" s="269">
        <f t="shared" si="87"/>
        <v>7</v>
      </c>
      <c r="B959" s="270">
        <v>2130504</v>
      </c>
      <c r="C959" s="271" t="s">
        <v>955</v>
      </c>
      <c r="D959" s="273">
        <v>0</v>
      </c>
      <c r="E959" s="273">
        <v>10799</v>
      </c>
      <c r="F959" s="273">
        <v>10417</v>
      </c>
      <c r="G959" s="273">
        <v>382</v>
      </c>
      <c r="H959" s="273">
        <v>20534</v>
      </c>
      <c r="I959" s="47">
        <f t="shared" si="84"/>
        <v>0</v>
      </c>
      <c r="J959" s="70">
        <f t="shared" si="85"/>
        <v>52.5908249732152</v>
      </c>
      <c r="K959" s="242">
        <f t="shared" si="86"/>
        <v>21598</v>
      </c>
      <c r="L959" s="279">
        <f t="shared" si="88"/>
        <v>42132</v>
      </c>
      <c r="M959" s="278">
        <f t="shared" si="89"/>
        <v>31333</v>
      </c>
    </row>
    <row r="960" ht="18" customHeight="1" spans="1:13">
      <c r="A960" s="269">
        <f t="shared" si="87"/>
        <v>7</v>
      </c>
      <c r="B960" s="270">
        <v>2130505</v>
      </c>
      <c r="C960" s="271" t="s">
        <v>956</v>
      </c>
      <c r="D960" s="273">
        <v>0</v>
      </c>
      <c r="E960" s="273">
        <v>179</v>
      </c>
      <c r="F960" s="273">
        <v>28</v>
      </c>
      <c r="G960" s="273">
        <v>151</v>
      </c>
      <c r="H960" s="273">
        <v>16327</v>
      </c>
      <c r="I960" s="47">
        <f t="shared" si="84"/>
        <v>0</v>
      </c>
      <c r="J960" s="70">
        <f t="shared" si="85"/>
        <v>1.09634348012495</v>
      </c>
      <c r="K960" s="242">
        <f t="shared" si="86"/>
        <v>358</v>
      </c>
      <c r="L960" s="279">
        <f t="shared" si="88"/>
        <v>16685</v>
      </c>
      <c r="M960" s="278">
        <f t="shared" si="89"/>
        <v>16506</v>
      </c>
    </row>
    <row r="961" ht="18" customHeight="1" spans="1:13">
      <c r="A961" s="269">
        <f t="shared" si="87"/>
        <v>7</v>
      </c>
      <c r="B961" s="270">
        <v>2130506</v>
      </c>
      <c r="C961" s="271" t="s">
        <v>957</v>
      </c>
      <c r="D961" s="273">
        <v>0</v>
      </c>
      <c r="E961" s="273">
        <v>11</v>
      </c>
      <c r="F961" s="273">
        <v>11</v>
      </c>
      <c r="G961" s="273">
        <v>0</v>
      </c>
      <c r="H961" s="273">
        <v>825</v>
      </c>
      <c r="I961" s="47">
        <f t="shared" si="84"/>
        <v>0</v>
      </c>
      <c r="J961" s="70">
        <f t="shared" si="85"/>
        <v>1.33333333333333</v>
      </c>
      <c r="K961" s="242">
        <f t="shared" si="86"/>
        <v>22</v>
      </c>
      <c r="L961" s="279">
        <f t="shared" si="88"/>
        <v>847</v>
      </c>
      <c r="M961" s="278">
        <f t="shared" si="89"/>
        <v>836</v>
      </c>
    </row>
    <row r="962" ht="18" customHeight="1" spans="1:13">
      <c r="A962" s="269">
        <f t="shared" si="87"/>
        <v>7</v>
      </c>
      <c r="B962" s="270">
        <v>2130507</v>
      </c>
      <c r="C962" s="271" t="s">
        <v>958</v>
      </c>
      <c r="D962" s="273">
        <v>0</v>
      </c>
      <c r="E962" s="273">
        <v>200</v>
      </c>
      <c r="F962" s="273">
        <v>200</v>
      </c>
      <c r="G962" s="273">
        <v>0</v>
      </c>
      <c r="H962" s="273">
        <v>9136</v>
      </c>
      <c r="I962" s="47">
        <f t="shared" si="84"/>
        <v>0</v>
      </c>
      <c r="J962" s="70">
        <f t="shared" si="85"/>
        <v>2.18914185639229</v>
      </c>
      <c r="K962" s="242">
        <f t="shared" si="86"/>
        <v>400</v>
      </c>
      <c r="L962" s="279">
        <f t="shared" si="88"/>
        <v>9536</v>
      </c>
      <c r="M962" s="278">
        <f t="shared" si="89"/>
        <v>9336</v>
      </c>
    </row>
    <row r="963" customHeight="1" spans="1:13">
      <c r="A963" s="269">
        <f t="shared" si="87"/>
        <v>7</v>
      </c>
      <c r="B963" s="270">
        <v>2130508</v>
      </c>
      <c r="C963" s="271" t="s">
        <v>959</v>
      </c>
      <c r="D963" s="273">
        <v>0</v>
      </c>
      <c r="E963" s="273">
        <v>0</v>
      </c>
      <c r="F963" s="273">
        <v>0</v>
      </c>
      <c r="G963" s="273">
        <v>0</v>
      </c>
      <c r="H963" s="273">
        <v>0</v>
      </c>
      <c r="I963" s="47">
        <f t="shared" si="84"/>
        <v>0</v>
      </c>
      <c r="J963" s="70">
        <f t="shared" si="85"/>
        <v>0</v>
      </c>
      <c r="K963" s="242">
        <f t="shared" si="86"/>
        <v>0</v>
      </c>
      <c r="L963" s="279">
        <f t="shared" si="88"/>
        <v>0</v>
      </c>
      <c r="M963" s="278">
        <f t="shared" si="89"/>
        <v>0</v>
      </c>
    </row>
    <row r="964" ht="18" customHeight="1" spans="1:13">
      <c r="A964" s="269">
        <f t="shared" si="87"/>
        <v>7</v>
      </c>
      <c r="B964" s="270">
        <v>2130550</v>
      </c>
      <c r="C964" s="271" t="s">
        <v>960</v>
      </c>
      <c r="D964" s="273">
        <v>91</v>
      </c>
      <c r="E964" s="273">
        <v>123</v>
      </c>
      <c r="F964" s="273">
        <v>123</v>
      </c>
      <c r="G964" s="273">
        <v>0</v>
      </c>
      <c r="H964" s="273">
        <v>59</v>
      </c>
      <c r="I964" s="47">
        <f t="shared" si="84"/>
        <v>135.164835164835</v>
      </c>
      <c r="J964" s="70">
        <f t="shared" si="85"/>
        <v>208.474576271186</v>
      </c>
      <c r="K964" s="242">
        <f t="shared" si="86"/>
        <v>337</v>
      </c>
      <c r="L964" s="279">
        <f t="shared" si="88"/>
        <v>396</v>
      </c>
      <c r="M964" s="278">
        <f t="shared" si="89"/>
        <v>273</v>
      </c>
    </row>
    <row r="965" ht="18" customHeight="1" spans="1:13">
      <c r="A965" s="269">
        <f t="shared" si="87"/>
        <v>7</v>
      </c>
      <c r="B965" s="270">
        <v>2130599</v>
      </c>
      <c r="C965" s="271" t="s">
        <v>961</v>
      </c>
      <c r="D965" s="273">
        <v>58396</v>
      </c>
      <c r="E965" s="273">
        <v>78269</v>
      </c>
      <c r="F965" s="273">
        <v>57926</v>
      </c>
      <c r="G965" s="273">
        <v>20343</v>
      </c>
      <c r="H965" s="273">
        <v>57247</v>
      </c>
      <c r="I965" s="47">
        <f t="shared" si="84"/>
        <v>134.031440509624</v>
      </c>
      <c r="J965" s="70">
        <f t="shared" si="85"/>
        <v>136.721574929691</v>
      </c>
      <c r="K965" s="242">
        <f t="shared" si="86"/>
        <v>214934</v>
      </c>
      <c r="L965" s="279">
        <f t="shared" si="88"/>
        <v>272181</v>
      </c>
      <c r="M965" s="278">
        <f t="shared" si="89"/>
        <v>193912</v>
      </c>
    </row>
    <row r="966" ht="18" customHeight="1" spans="1:13">
      <c r="A966" s="269">
        <f t="shared" si="87"/>
        <v>5</v>
      </c>
      <c r="B966" s="270">
        <v>21306</v>
      </c>
      <c r="C966" s="271" t="s">
        <v>962</v>
      </c>
      <c r="D966" s="273">
        <v>0</v>
      </c>
      <c r="E966" s="273">
        <v>0</v>
      </c>
      <c r="F966" s="273">
        <v>0</v>
      </c>
      <c r="G966" s="273">
        <v>0</v>
      </c>
      <c r="H966" s="273">
        <v>0</v>
      </c>
      <c r="I966" s="47">
        <f t="shared" si="84"/>
        <v>0</v>
      </c>
      <c r="J966" s="70">
        <f t="shared" si="85"/>
        <v>0</v>
      </c>
      <c r="K966" s="242">
        <f t="shared" si="86"/>
        <v>0</v>
      </c>
      <c r="L966" s="279">
        <f t="shared" si="88"/>
        <v>0</v>
      </c>
      <c r="M966" s="278">
        <f t="shared" si="89"/>
        <v>0</v>
      </c>
    </row>
    <row r="967" customHeight="1" spans="1:13">
      <c r="A967" s="269">
        <f t="shared" si="87"/>
        <v>7</v>
      </c>
      <c r="B967" s="270">
        <v>2130601</v>
      </c>
      <c r="C967" s="271" t="s">
        <v>531</v>
      </c>
      <c r="D967" s="273">
        <v>0</v>
      </c>
      <c r="E967" s="273">
        <v>0</v>
      </c>
      <c r="F967" s="273">
        <v>0</v>
      </c>
      <c r="G967" s="273">
        <v>0</v>
      </c>
      <c r="H967" s="273">
        <v>0</v>
      </c>
      <c r="I967" s="47">
        <f t="shared" si="84"/>
        <v>0</v>
      </c>
      <c r="J967" s="70">
        <f t="shared" si="85"/>
        <v>0</v>
      </c>
      <c r="K967" s="242">
        <f t="shared" si="86"/>
        <v>0</v>
      </c>
      <c r="L967" s="279">
        <f t="shared" si="88"/>
        <v>0</v>
      </c>
      <c r="M967" s="278">
        <f t="shared" si="89"/>
        <v>0</v>
      </c>
    </row>
    <row r="968" ht="18" customHeight="1" spans="1:13">
      <c r="A968" s="269">
        <f t="shared" si="87"/>
        <v>7</v>
      </c>
      <c r="B968" s="270">
        <v>2130602</v>
      </c>
      <c r="C968" s="271" t="s">
        <v>963</v>
      </c>
      <c r="D968" s="273">
        <v>0</v>
      </c>
      <c r="E968" s="273">
        <v>0</v>
      </c>
      <c r="F968" s="273">
        <v>0</v>
      </c>
      <c r="G968" s="273">
        <v>0</v>
      </c>
      <c r="H968" s="273">
        <v>0</v>
      </c>
      <c r="I968" s="47">
        <f t="shared" ref="I968:I1031" si="90">IFERROR(E968/D968,0)*100</f>
        <v>0</v>
      </c>
      <c r="J968" s="70">
        <f t="shared" ref="J968:J1031" si="91">IFERROR(E968/H968,0)*100</f>
        <v>0</v>
      </c>
      <c r="K968" s="242">
        <f t="shared" si="86"/>
        <v>0</v>
      </c>
      <c r="L968" s="279">
        <f t="shared" si="88"/>
        <v>0</v>
      </c>
      <c r="M968" s="278">
        <f t="shared" si="89"/>
        <v>0</v>
      </c>
    </row>
    <row r="969" ht="18" customHeight="1" spans="1:13">
      <c r="A969" s="269">
        <f t="shared" si="87"/>
        <v>7</v>
      </c>
      <c r="B969" s="270">
        <v>2130603</v>
      </c>
      <c r="C969" s="271" t="s">
        <v>964</v>
      </c>
      <c r="D969" s="273">
        <v>0</v>
      </c>
      <c r="E969" s="273">
        <v>0</v>
      </c>
      <c r="F969" s="273">
        <v>0</v>
      </c>
      <c r="G969" s="273">
        <v>0</v>
      </c>
      <c r="H969" s="273">
        <v>0</v>
      </c>
      <c r="I969" s="47">
        <f t="shared" si="90"/>
        <v>0</v>
      </c>
      <c r="J969" s="70">
        <f t="shared" si="91"/>
        <v>0</v>
      </c>
      <c r="K969" s="242">
        <f t="shared" si="86"/>
        <v>0</v>
      </c>
      <c r="L969" s="279">
        <f t="shared" si="88"/>
        <v>0</v>
      </c>
      <c r="M969" s="278">
        <f t="shared" si="89"/>
        <v>0</v>
      </c>
    </row>
    <row r="970" customHeight="1" spans="1:13">
      <c r="A970" s="269">
        <f t="shared" si="87"/>
        <v>7</v>
      </c>
      <c r="B970" s="270">
        <v>2130604</v>
      </c>
      <c r="C970" s="271" t="s">
        <v>965</v>
      </c>
      <c r="D970" s="273">
        <v>0</v>
      </c>
      <c r="E970" s="273">
        <v>0</v>
      </c>
      <c r="F970" s="273">
        <v>0</v>
      </c>
      <c r="G970" s="273">
        <v>0</v>
      </c>
      <c r="H970" s="273">
        <v>0</v>
      </c>
      <c r="I970" s="47">
        <f t="shared" si="90"/>
        <v>0</v>
      </c>
      <c r="J970" s="70">
        <f t="shared" si="91"/>
        <v>0</v>
      </c>
      <c r="K970" s="242">
        <f t="shared" si="86"/>
        <v>0</v>
      </c>
      <c r="L970" s="279">
        <f t="shared" si="88"/>
        <v>0</v>
      </c>
      <c r="M970" s="278">
        <f t="shared" si="89"/>
        <v>0</v>
      </c>
    </row>
    <row r="971" customHeight="1" spans="1:13">
      <c r="A971" s="269">
        <f t="shared" si="87"/>
        <v>7</v>
      </c>
      <c r="B971" s="270">
        <v>2130699</v>
      </c>
      <c r="C971" s="271" t="s">
        <v>966</v>
      </c>
      <c r="D971" s="273">
        <v>0</v>
      </c>
      <c r="E971" s="273">
        <v>0</v>
      </c>
      <c r="F971" s="273">
        <v>0</v>
      </c>
      <c r="G971" s="273">
        <v>0</v>
      </c>
      <c r="H971" s="273">
        <v>0</v>
      </c>
      <c r="I971" s="47">
        <f t="shared" si="90"/>
        <v>0</v>
      </c>
      <c r="J971" s="70">
        <f t="shared" si="91"/>
        <v>0</v>
      </c>
      <c r="K971" s="242">
        <f t="shared" si="86"/>
        <v>0</v>
      </c>
      <c r="L971" s="279">
        <f t="shared" si="88"/>
        <v>0</v>
      </c>
      <c r="M971" s="278">
        <f t="shared" si="89"/>
        <v>0</v>
      </c>
    </row>
    <row r="972" ht="18" customHeight="1" spans="1:13">
      <c r="A972" s="269">
        <f t="shared" si="87"/>
        <v>5</v>
      </c>
      <c r="B972" s="270">
        <v>21307</v>
      </c>
      <c r="C972" s="271" t="s">
        <v>967</v>
      </c>
      <c r="D972" s="273">
        <v>11521</v>
      </c>
      <c r="E972" s="273">
        <v>5920</v>
      </c>
      <c r="F972" s="273">
        <v>3730</v>
      </c>
      <c r="G972" s="273">
        <v>2190</v>
      </c>
      <c r="H972" s="273">
        <v>12139</v>
      </c>
      <c r="I972" s="47">
        <f t="shared" si="90"/>
        <v>51.3844284350317</v>
      </c>
      <c r="J972" s="70">
        <f t="shared" si="91"/>
        <v>48.7684323255622</v>
      </c>
      <c r="K972" s="242">
        <f t="shared" si="86"/>
        <v>23361</v>
      </c>
      <c r="L972" s="279">
        <f t="shared" si="88"/>
        <v>35500</v>
      </c>
      <c r="M972" s="278">
        <f t="shared" si="89"/>
        <v>29580</v>
      </c>
    </row>
    <row r="973" ht="18" customHeight="1" spans="1:13">
      <c r="A973" s="269">
        <f t="shared" si="87"/>
        <v>7</v>
      </c>
      <c r="B973" s="270">
        <v>2130701</v>
      </c>
      <c r="C973" s="271" t="s">
        <v>968</v>
      </c>
      <c r="D973" s="273">
        <v>3750</v>
      </c>
      <c r="E973" s="273">
        <v>4911</v>
      </c>
      <c r="F973" s="273">
        <v>3293</v>
      </c>
      <c r="G973" s="273">
        <v>1618</v>
      </c>
      <c r="H973" s="273">
        <v>6250</v>
      </c>
      <c r="I973" s="47">
        <f t="shared" si="90"/>
        <v>130.96</v>
      </c>
      <c r="J973" s="70">
        <f t="shared" si="91"/>
        <v>78.576</v>
      </c>
      <c r="K973" s="242">
        <f t="shared" si="86"/>
        <v>13572</v>
      </c>
      <c r="L973" s="279">
        <f t="shared" si="88"/>
        <v>19822</v>
      </c>
      <c r="M973" s="278">
        <f t="shared" si="89"/>
        <v>14911</v>
      </c>
    </row>
    <row r="974" customHeight="1" spans="1:13">
      <c r="A974" s="269">
        <f t="shared" si="87"/>
        <v>7</v>
      </c>
      <c r="B974" s="270">
        <v>2130704</v>
      </c>
      <c r="C974" s="271" t="s">
        <v>969</v>
      </c>
      <c r="D974" s="273">
        <v>0</v>
      </c>
      <c r="E974" s="273">
        <v>0</v>
      </c>
      <c r="F974" s="273">
        <v>0</v>
      </c>
      <c r="G974" s="273">
        <v>0</v>
      </c>
      <c r="H974" s="273">
        <v>0</v>
      </c>
      <c r="I974" s="47">
        <f t="shared" si="90"/>
        <v>0</v>
      </c>
      <c r="J974" s="70">
        <f t="shared" si="91"/>
        <v>0</v>
      </c>
      <c r="K974" s="242">
        <f t="shared" si="86"/>
        <v>0</v>
      </c>
      <c r="L974" s="279">
        <f t="shared" si="88"/>
        <v>0</v>
      </c>
      <c r="M974" s="278">
        <f t="shared" si="89"/>
        <v>0</v>
      </c>
    </row>
    <row r="975" ht="18" customHeight="1" spans="1:13">
      <c r="A975" s="269">
        <f t="shared" si="87"/>
        <v>7</v>
      </c>
      <c r="B975" s="270">
        <v>2130705</v>
      </c>
      <c r="C975" s="271" t="s">
        <v>970</v>
      </c>
      <c r="D975" s="273">
        <v>7771</v>
      </c>
      <c r="E975" s="273">
        <v>481</v>
      </c>
      <c r="F975" s="273">
        <v>0</v>
      </c>
      <c r="G975" s="273">
        <v>481</v>
      </c>
      <c r="H975" s="273">
        <v>5889</v>
      </c>
      <c r="I975" s="47">
        <f t="shared" si="90"/>
        <v>6.1896795779179</v>
      </c>
      <c r="J975" s="70">
        <f t="shared" si="91"/>
        <v>8.16777041942605</v>
      </c>
      <c r="K975" s="242">
        <f t="shared" si="86"/>
        <v>8733</v>
      </c>
      <c r="L975" s="279">
        <f t="shared" si="88"/>
        <v>14622</v>
      </c>
      <c r="M975" s="278">
        <f t="shared" si="89"/>
        <v>14141</v>
      </c>
    </row>
    <row r="976" customHeight="1" spans="1:13">
      <c r="A976" s="269">
        <f t="shared" si="87"/>
        <v>7</v>
      </c>
      <c r="B976" s="270">
        <v>2130706</v>
      </c>
      <c r="C976" s="271" t="s">
        <v>971</v>
      </c>
      <c r="D976" s="273">
        <v>0</v>
      </c>
      <c r="E976" s="273">
        <v>0</v>
      </c>
      <c r="F976" s="273">
        <v>0</v>
      </c>
      <c r="G976" s="273">
        <v>0</v>
      </c>
      <c r="H976" s="273">
        <v>0</v>
      </c>
      <c r="I976" s="47">
        <f t="shared" si="90"/>
        <v>0</v>
      </c>
      <c r="J976" s="70">
        <f t="shared" si="91"/>
        <v>0</v>
      </c>
      <c r="K976" s="242">
        <f t="shared" ref="K976:K1039" si="92">D976+E976+F976+G976</f>
        <v>0</v>
      </c>
      <c r="L976" s="279">
        <f t="shared" si="88"/>
        <v>0</v>
      </c>
      <c r="M976" s="278">
        <f t="shared" si="89"/>
        <v>0</v>
      </c>
    </row>
    <row r="977" customHeight="1" spans="1:13">
      <c r="A977" s="269">
        <f t="shared" ref="A977:A1040" si="93">LEN(B977)</f>
        <v>7</v>
      </c>
      <c r="B977" s="270">
        <v>2130707</v>
      </c>
      <c r="C977" s="271" t="s">
        <v>972</v>
      </c>
      <c r="D977" s="273">
        <v>0</v>
      </c>
      <c r="E977" s="273">
        <v>0</v>
      </c>
      <c r="F977" s="273">
        <v>0</v>
      </c>
      <c r="G977" s="273">
        <v>0</v>
      </c>
      <c r="H977" s="273">
        <v>0</v>
      </c>
      <c r="I977" s="47">
        <f t="shared" si="90"/>
        <v>0</v>
      </c>
      <c r="J977" s="70">
        <f t="shared" si="91"/>
        <v>0</v>
      </c>
      <c r="K977" s="242">
        <f t="shared" si="92"/>
        <v>0</v>
      </c>
      <c r="L977" s="279">
        <f t="shared" ref="L977:L1040" si="94">D977+E977+F977+G977+H977</f>
        <v>0</v>
      </c>
      <c r="M977" s="278">
        <f t="shared" ref="M977:M1040" si="95">D977+E977+H977</f>
        <v>0</v>
      </c>
    </row>
    <row r="978" ht="18" customHeight="1" spans="1:13">
      <c r="A978" s="269">
        <f t="shared" si="93"/>
        <v>7</v>
      </c>
      <c r="B978" s="270">
        <v>2130799</v>
      </c>
      <c r="C978" s="271" t="s">
        <v>973</v>
      </c>
      <c r="D978" s="273">
        <v>0</v>
      </c>
      <c r="E978" s="273">
        <v>528</v>
      </c>
      <c r="F978" s="273">
        <v>437</v>
      </c>
      <c r="G978" s="273">
        <v>91</v>
      </c>
      <c r="H978" s="273">
        <v>0</v>
      </c>
      <c r="I978" s="47">
        <f t="shared" si="90"/>
        <v>0</v>
      </c>
      <c r="J978" s="70">
        <f t="shared" si="91"/>
        <v>0</v>
      </c>
      <c r="K978" s="242">
        <f t="shared" si="92"/>
        <v>1056</v>
      </c>
      <c r="L978" s="279">
        <f t="shared" si="94"/>
        <v>1056</v>
      </c>
      <c r="M978" s="278">
        <f t="shared" si="95"/>
        <v>528</v>
      </c>
    </row>
    <row r="979" ht="18" customHeight="1" spans="1:13">
      <c r="A979" s="269">
        <f t="shared" si="93"/>
        <v>5</v>
      </c>
      <c r="B979" s="270">
        <v>21308</v>
      </c>
      <c r="C979" s="271" t="s">
        <v>974</v>
      </c>
      <c r="D979" s="273">
        <v>3201</v>
      </c>
      <c r="E979" s="273">
        <v>786</v>
      </c>
      <c r="F979" s="273">
        <v>786</v>
      </c>
      <c r="G979" s="273">
        <v>0</v>
      </c>
      <c r="H979" s="273">
        <v>4409</v>
      </c>
      <c r="I979" s="47">
        <f t="shared" si="90"/>
        <v>24.5548266166823</v>
      </c>
      <c r="J979" s="70">
        <f t="shared" si="91"/>
        <v>17.8271716942617</v>
      </c>
      <c r="K979" s="242">
        <f t="shared" si="92"/>
        <v>4773</v>
      </c>
      <c r="L979" s="279">
        <f t="shared" si="94"/>
        <v>9182</v>
      </c>
      <c r="M979" s="278">
        <f t="shared" si="95"/>
        <v>8396</v>
      </c>
    </row>
    <row r="980" customHeight="1" spans="1:13">
      <c r="A980" s="269">
        <f t="shared" si="93"/>
        <v>7</v>
      </c>
      <c r="B980" s="270">
        <v>2130801</v>
      </c>
      <c r="C980" s="271" t="s">
        <v>975</v>
      </c>
      <c r="D980" s="273">
        <v>0</v>
      </c>
      <c r="E980" s="273">
        <v>0</v>
      </c>
      <c r="F980" s="273">
        <v>0</v>
      </c>
      <c r="G980" s="273">
        <v>0</v>
      </c>
      <c r="H980" s="273">
        <v>0</v>
      </c>
      <c r="I980" s="47">
        <f t="shared" si="90"/>
        <v>0</v>
      </c>
      <c r="J980" s="70">
        <f t="shared" si="91"/>
        <v>0</v>
      </c>
      <c r="K980" s="242">
        <f t="shared" si="92"/>
        <v>0</v>
      </c>
      <c r="L980" s="279">
        <f t="shared" si="94"/>
        <v>0</v>
      </c>
      <c r="M980" s="278">
        <f t="shared" si="95"/>
        <v>0</v>
      </c>
    </row>
    <row r="981" ht="18" customHeight="1" spans="1:13">
      <c r="A981" s="269">
        <f t="shared" si="93"/>
        <v>7</v>
      </c>
      <c r="B981" s="270">
        <v>2130802</v>
      </c>
      <c r="C981" s="271" t="s">
        <v>976</v>
      </c>
      <c r="D981" s="273">
        <v>0</v>
      </c>
      <c r="E981" s="273">
        <v>0</v>
      </c>
      <c r="F981" s="273">
        <v>0</v>
      </c>
      <c r="G981" s="273">
        <v>0</v>
      </c>
      <c r="H981" s="273">
        <v>0</v>
      </c>
      <c r="I981" s="47">
        <f t="shared" si="90"/>
        <v>0</v>
      </c>
      <c r="J981" s="70">
        <f t="shared" si="91"/>
        <v>0</v>
      </c>
      <c r="K981" s="242">
        <f t="shared" si="92"/>
        <v>0</v>
      </c>
      <c r="L981" s="279">
        <f t="shared" si="94"/>
        <v>0</v>
      </c>
      <c r="M981" s="278">
        <f t="shared" si="95"/>
        <v>0</v>
      </c>
    </row>
    <row r="982" ht="18" customHeight="1" spans="1:13">
      <c r="A982" s="269">
        <f t="shared" si="93"/>
        <v>7</v>
      </c>
      <c r="B982" s="270">
        <v>2130803</v>
      </c>
      <c r="C982" s="271" t="s">
        <v>977</v>
      </c>
      <c r="D982" s="273">
        <v>1509</v>
      </c>
      <c r="E982" s="273">
        <v>192</v>
      </c>
      <c r="F982" s="273">
        <v>192</v>
      </c>
      <c r="G982" s="273">
        <v>0</v>
      </c>
      <c r="H982" s="273">
        <v>2238</v>
      </c>
      <c r="I982" s="47">
        <f t="shared" si="90"/>
        <v>12.7236580516899</v>
      </c>
      <c r="J982" s="70">
        <f t="shared" si="91"/>
        <v>8.57908847184987</v>
      </c>
      <c r="K982" s="242">
        <f t="shared" si="92"/>
        <v>1893</v>
      </c>
      <c r="L982" s="279">
        <f t="shared" si="94"/>
        <v>4131</v>
      </c>
      <c r="M982" s="278">
        <f t="shared" si="95"/>
        <v>3939</v>
      </c>
    </row>
    <row r="983" ht="18" customHeight="1" spans="1:13">
      <c r="A983" s="269">
        <f t="shared" si="93"/>
        <v>7</v>
      </c>
      <c r="B983" s="270">
        <v>2130804</v>
      </c>
      <c r="C983" s="271" t="s">
        <v>978</v>
      </c>
      <c r="D983" s="273">
        <v>1692</v>
      </c>
      <c r="E983" s="273">
        <v>594</v>
      </c>
      <c r="F983" s="273">
        <v>594</v>
      </c>
      <c r="G983" s="273">
        <v>0</v>
      </c>
      <c r="H983" s="273">
        <v>2171</v>
      </c>
      <c r="I983" s="47">
        <f t="shared" si="90"/>
        <v>35.1063829787234</v>
      </c>
      <c r="J983" s="70">
        <f t="shared" si="91"/>
        <v>27.360663288807</v>
      </c>
      <c r="K983" s="242">
        <f t="shared" si="92"/>
        <v>2880</v>
      </c>
      <c r="L983" s="279">
        <f t="shared" si="94"/>
        <v>5051</v>
      </c>
      <c r="M983" s="278">
        <f t="shared" si="95"/>
        <v>4457</v>
      </c>
    </row>
    <row r="984" customHeight="1" spans="1:13">
      <c r="A984" s="269">
        <f t="shared" si="93"/>
        <v>7</v>
      </c>
      <c r="B984" s="270">
        <v>2130805</v>
      </c>
      <c r="C984" s="271" t="s">
        <v>979</v>
      </c>
      <c r="D984" s="273">
        <v>0</v>
      </c>
      <c r="E984" s="273">
        <v>0</v>
      </c>
      <c r="F984" s="273">
        <v>0</v>
      </c>
      <c r="G984" s="273">
        <v>0</v>
      </c>
      <c r="H984" s="273">
        <v>0</v>
      </c>
      <c r="I984" s="47">
        <f t="shared" si="90"/>
        <v>0</v>
      </c>
      <c r="J984" s="70">
        <f t="shared" si="91"/>
        <v>0</v>
      </c>
      <c r="K984" s="242">
        <f t="shared" si="92"/>
        <v>0</v>
      </c>
      <c r="L984" s="279">
        <f t="shared" si="94"/>
        <v>0</v>
      </c>
      <c r="M984" s="278">
        <f t="shared" si="95"/>
        <v>0</v>
      </c>
    </row>
    <row r="985" ht="18" customHeight="1" spans="1:13">
      <c r="A985" s="269">
        <f t="shared" si="93"/>
        <v>7</v>
      </c>
      <c r="B985" s="270">
        <v>2130899</v>
      </c>
      <c r="C985" s="271" t="s">
        <v>980</v>
      </c>
      <c r="D985" s="273">
        <v>0</v>
      </c>
      <c r="E985" s="273">
        <v>0</v>
      </c>
      <c r="F985" s="273">
        <v>0</v>
      </c>
      <c r="G985" s="273">
        <v>0</v>
      </c>
      <c r="H985" s="273">
        <v>0</v>
      </c>
      <c r="I985" s="47">
        <f t="shared" si="90"/>
        <v>0</v>
      </c>
      <c r="J985" s="70">
        <f t="shared" si="91"/>
        <v>0</v>
      </c>
      <c r="K985" s="242">
        <f t="shared" si="92"/>
        <v>0</v>
      </c>
      <c r="L985" s="279">
        <f t="shared" si="94"/>
        <v>0</v>
      </c>
      <c r="M985" s="278">
        <f t="shared" si="95"/>
        <v>0</v>
      </c>
    </row>
    <row r="986" customHeight="1" spans="1:13">
      <c r="A986" s="269">
        <f t="shared" si="93"/>
        <v>5</v>
      </c>
      <c r="B986" s="270">
        <v>21309</v>
      </c>
      <c r="C986" s="271" t="s">
        <v>981</v>
      </c>
      <c r="D986" s="273">
        <v>0</v>
      </c>
      <c r="E986" s="273">
        <v>0</v>
      </c>
      <c r="F986" s="273">
        <v>0</v>
      </c>
      <c r="G986" s="273">
        <v>0</v>
      </c>
      <c r="H986" s="273">
        <v>0</v>
      </c>
      <c r="I986" s="47">
        <f t="shared" si="90"/>
        <v>0</v>
      </c>
      <c r="J986" s="70">
        <f t="shared" si="91"/>
        <v>0</v>
      </c>
      <c r="K986" s="242">
        <f t="shared" si="92"/>
        <v>0</v>
      </c>
      <c r="L986" s="279">
        <f t="shared" si="94"/>
        <v>0</v>
      </c>
      <c r="M986" s="278">
        <f t="shared" si="95"/>
        <v>0</v>
      </c>
    </row>
    <row r="987" customHeight="1" spans="1:13">
      <c r="A987" s="269">
        <f t="shared" si="93"/>
        <v>7</v>
      </c>
      <c r="B987" s="270">
        <v>2130901</v>
      </c>
      <c r="C987" s="271" t="s">
        <v>982</v>
      </c>
      <c r="D987" s="273">
        <v>0</v>
      </c>
      <c r="E987" s="273">
        <v>0</v>
      </c>
      <c r="F987" s="273">
        <v>0</v>
      </c>
      <c r="G987" s="273">
        <v>0</v>
      </c>
      <c r="H987" s="273">
        <v>0</v>
      </c>
      <c r="I987" s="47">
        <f t="shared" si="90"/>
        <v>0</v>
      </c>
      <c r="J987" s="70">
        <f t="shared" si="91"/>
        <v>0</v>
      </c>
      <c r="K987" s="242">
        <f t="shared" si="92"/>
        <v>0</v>
      </c>
      <c r="L987" s="279">
        <f t="shared" si="94"/>
        <v>0</v>
      </c>
      <c r="M987" s="278">
        <f t="shared" si="95"/>
        <v>0</v>
      </c>
    </row>
    <row r="988" customHeight="1" spans="1:13">
      <c r="A988" s="269">
        <f t="shared" si="93"/>
        <v>7</v>
      </c>
      <c r="B988" s="270">
        <v>2130999</v>
      </c>
      <c r="C988" s="271" t="s">
        <v>983</v>
      </c>
      <c r="D988" s="273">
        <v>0</v>
      </c>
      <c r="E988" s="273">
        <v>0</v>
      </c>
      <c r="F988" s="273">
        <v>0</v>
      </c>
      <c r="G988" s="273">
        <v>0</v>
      </c>
      <c r="H988" s="273">
        <v>0</v>
      </c>
      <c r="I988" s="47">
        <f t="shared" si="90"/>
        <v>0</v>
      </c>
      <c r="J988" s="70">
        <f t="shared" si="91"/>
        <v>0</v>
      </c>
      <c r="K988" s="242">
        <f t="shared" si="92"/>
        <v>0</v>
      </c>
      <c r="L988" s="279">
        <f t="shared" si="94"/>
        <v>0</v>
      </c>
      <c r="M988" s="278">
        <f t="shared" si="95"/>
        <v>0</v>
      </c>
    </row>
    <row r="989" ht="18" customHeight="1" spans="1:13">
      <c r="A989" s="269">
        <f t="shared" si="93"/>
        <v>5</v>
      </c>
      <c r="B989" s="270">
        <v>21399</v>
      </c>
      <c r="C989" s="271" t="s">
        <v>984</v>
      </c>
      <c r="D989" s="273">
        <v>0</v>
      </c>
      <c r="E989" s="273">
        <v>27105</v>
      </c>
      <c r="F989" s="273">
        <v>18015</v>
      </c>
      <c r="G989" s="273">
        <v>9090</v>
      </c>
      <c r="H989" s="273">
        <v>0</v>
      </c>
      <c r="I989" s="47">
        <f t="shared" si="90"/>
        <v>0</v>
      </c>
      <c r="J989" s="70">
        <f t="shared" si="91"/>
        <v>0</v>
      </c>
      <c r="K989" s="242">
        <f t="shared" si="92"/>
        <v>54210</v>
      </c>
      <c r="L989" s="279">
        <f t="shared" si="94"/>
        <v>54210</v>
      </c>
      <c r="M989" s="278">
        <f t="shared" si="95"/>
        <v>27105</v>
      </c>
    </row>
    <row r="990" customHeight="1" spans="1:13">
      <c r="A990" s="269">
        <f t="shared" si="93"/>
        <v>7</v>
      </c>
      <c r="B990" s="270">
        <v>2139901</v>
      </c>
      <c r="C990" s="271" t="s">
        <v>985</v>
      </c>
      <c r="D990" s="273">
        <v>0</v>
      </c>
      <c r="E990" s="273">
        <v>0</v>
      </c>
      <c r="F990" s="273">
        <v>0</v>
      </c>
      <c r="G990" s="273">
        <v>0</v>
      </c>
      <c r="H990" s="273">
        <v>0</v>
      </c>
      <c r="I990" s="47">
        <f t="shared" si="90"/>
        <v>0</v>
      </c>
      <c r="J990" s="70">
        <f t="shared" si="91"/>
        <v>0</v>
      </c>
      <c r="K990" s="242">
        <f t="shared" si="92"/>
        <v>0</v>
      </c>
      <c r="L990" s="279">
        <f t="shared" si="94"/>
        <v>0</v>
      </c>
      <c r="M990" s="278">
        <f t="shared" si="95"/>
        <v>0</v>
      </c>
    </row>
    <row r="991" ht="18" customHeight="1" spans="1:13">
      <c r="A991" s="269">
        <f t="shared" si="93"/>
        <v>7</v>
      </c>
      <c r="B991" s="270">
        <v>2139999</v>
      </c>
      <c r="C991" s="271" t="s">
        <v>986</v>
      </c>
      <c r="D991" s="273">
        <v>0</v>
      </c>
      <c r="E991" s="273">
        <v>27105</v>
      </c>
      <c r="F991" s="273">
        <v>18015</v>
      </c>
      <c r="G991" s="273">
        <v>9090</v>
      </c>
      <c r="H991" s="273">
        <v>0</v>
      </c>
      <c r="I991" s="47">
        <f t="shared" si="90"/>
        <v>0</v>
      </c>
      <c r="J991" s="70">
        <f t="shared" si="91"/>
        <v>0</v>
      </c>
      <c r="K991" s="242">
        <f t="shared" si="92"/>
        <v>54210</v>
      </c>
      <c r="L991" s="279">
        <f t="shared" si="94"/>
        <v>54210</v>
      </c>
      <c r="M991" s="278">
        <f t="shared" si="95"/>
        <v>27105</v>
      </c>
    </row>
    <row r="992" ht="18" customHeight="1" spans="1:13">
      <c r="A992" s="269">
        <f t="shared" si="93"/>
        <v>3</v>
      </c>
      <c r="B992" s="270">
        <v>214</v>
      </c>
      <c r="C992" s="271" t="s">
        <v>987</v>
      </c>
      <c r="D992" s="273">
        <v>11305</v>
      </c>
      <c r="E992" s="273">
        <v>24254</v>
      </c>
      <c r="F992" s="273">
        <v>24231</v>
      </c>
      <c r="G992" s="273">
        <v>23</v>
      </c>
      <c r="H992" s="273">
        <v>38151</v>
      </c>
      <c r="I992" s="47">
        <f t="shared" si="90"/>
        <v>214.542237947811</v>
      </c>
      <c r="J992" s="70">
        <f t="shared" si="91"/>
        <v>63.5736940053996</v>
      </c>
      <c r="K992" s="242">
        <f t="shared" si="92"/>
        <v>59813</v>
      </c>
      <c r="L992" s="279">
        <f t="shared" si="94"/>
        <v>97964</v>
      </c>
      <c r="M992" s="278">
        <f t="shared" si="95"/>
        <v>73710</v>
      </c>
    </row>
    <row r="993" ht="18" customHeight="1" spans="1:13">
      <c r="A993" s="269">
        <f t="shared" si="93"/>
        <v>5</v>
      </c>
      <c r="B993" s="270">
        <v>21401</v>
      </c>
      <c r="C993" s="271" t="s">
        <v>988</v>
      </c>
      <c r="D993" s="273">
        <v>10221</v>
      </c>
      <c r="E993" s="273">
        <v>15127</v>
      </c>
      <c r="F993" s="273">
        <v>15104</v>
      </c>
      <c r="G993" s="273">
        <v>23</v>
      </c>
      <c r="H993" s="273">
        <v>13246</v>
      </c>
      <c r="I993" s="47">
        <f t="shared" si="90"/>
        <v>147.99921729772</v>
      </c>
      <c r="J993" s="70">
        <f t="shared" si="91"/>
        <v>114.200513362525</v>
      </c>
      <c r="K993" s="242">
        <f t="shared" si="92"/>
        <v>40475</v>
      </c>
      <c r="L993" s="279">
        <f t="shared" si="94"/>
        <v>53721</v>
      </c>
      <c r="M993" s="278">
        <f t="shared" si="95"/>
        <v>38594</v>
      </c>
    </row>
    <row r="994" ht="18" customHeight="1" spans="1:13">
      <c r="A994" s="269">
        <f t="shared" si="93"/>
        <v>7</v>
      </c>
      <c r="B994" s="270">
        <v>2140101</v>
      </c>
      <c r="C994" s="271" t="s">
        <v>227</v>
      </c>
      <c r="D994" s="273">
        <v>312</v>
      </c>
      <c r="E994" s="273">
        <v>181</v>
      </c>
      <c r="F994" s="273">
        <v>181</v>
      </c>
      <c r="G994" s="273">
        <v>0</v>
      </c>
      <c r="H994" s="273">
        <v>191</v>
      </c>
      <c r="I994" s="47">
        <f t="shared" si="90"/>
        <v>58.0128205128205</v>
      </c>
      <c r="J994" s="70">
        <f t="shared" si="91"/>
        <v>94.7643979057592</v>
      </c>
      <c r="K994" s="242">
        <f t="shared" si="92"/>
        <v>674</v>
      </c>
      <c r="L994" s="279">
        <f t="shared" si="94"/>
        <v>865</v>
      </c>
      <c r="M994" s="278">
        <f t="shared" si="95"/>
        <v>684</v>
      </c>
    </row>
    <row r="995" ht="18" customHeight="1" spans="1:13">
      <c r="A995" s="269">
        <f t="shared" si="93"/>
        <v>7</v>
      </c>
      <c r="B995" s="270">
        <v>2140102</v>
      </c>
      <c r="C995" s="271" t="s">
        <v>228</v>
      </c>
      <c r="D995" s="273">
        <v>0</v>
      </c>
      <c r="E995" s="273">
        <v>160</v>
      </c>
      <c r="F995" s="273">
        <v>160</v>
      </c>
      <c r="G995" s="273">
        <v>0</v>
      </c>
      <c r="H995" s="273">
        <v>128</v>
      </c>
      <c r="I995" s="47">
        <f t="shared" si="90"/>
        <v>0</v>
      </c>
      <c r="J995" s="70">
        <f t="shared" si="91"/>
        <v>125</v>
      </c>
      <c r="K995" s="242">
        <f t="shared" si="92"/>
        <v>320</v>
      </c>
      <c r="L995" s="279">
        <f t="shared" si="94"/>
        <v>448</v>
      </c>
      <c r="M995" s="278">
        <f t="shared" si="95"/>
        <v>288</v>
      </c>
    </row>
    <row r="996" ht="18" customHeight="1" spans="1:13">
      <c r="A996" s="269">
        <f t="shared" si="93"/>
        <v>7</v>
      </c>
      <c r="B996" s="270">
        <v>2140103</v>
      </c>
      <c r="C996" s="271" t="s">
        <v>244</v>
      </c>
      <c r="D996" s="273">
        <v>553</v>
      </c>
      <c r="E996" s="273">
        <v>374</v>
      </c>
      <c r="F996" s="273">
        <v>374</v>
      </c>
      <c r="G996" s="273">
        <v>0</v>
      </c>
      <c r="H996" s="273">
        <v>85</v>
      </c>
      <c r="I996" s="47">
        <f t="shared" si="90"/>
        <v>67.6311030741411</v>
      </c>
      <c r="J996" s="70">
        <f t="shared" si="91"/>
        <v>440</v>
      </c>
      <c r="K996" s="242">
        <f t="shared" si="92"/>
        <v>1301</v>
      </c>
      <c r="L996" s="279">
        <f t="shared" si="94"/>
        <v>1386</v>
      </c>
      <c r="M996" s="278">
        <f t="shared" si="95"/>
        <v>1012</v>
      </c>
    </row>
    <row r="997" ht="18" customHeight="1" spans="1:13">
      <c r="A997" s="269">
        <f t="shared" si="93"/>
        <v>7</v>
      </c>
      <c r="B997" s="270">
        <v>2140104</v>
      </c>
      <c r="C997" s="271" t="s">
        <v>989</v>
      </c>
      <c r="D997" s="273">
        <v>145</v>
      </c>
      <c r="E997" s="273">
        <v>9391</v>
      </c>
      <c r="F997" s="273">
        <v>9385</v>
      </c>
      <c r="G997" s="273">
        <v>6</v>
      </c>
      <c r="H997" s="273">
        <v>0</v>
      </c>
      <c r="I997" s="47">
        <f t="shared" si="90"/>
        <v>6476.55172413793</v>
      </c>
      <c r="J997" s="70">
        <f t="shared" si="91"/>
        <v>0</v>
      </c>
      <c r="K997" s="242">
        <f t="shared" si="92"/>
        <v>18927</v>
      </c>
      <c r="L997" s="279">
        <f t="shared" si="94"/>
        <v>18927</v>
      </c>
      <c r="M997" s="278">
        <f t="shared" si="95"/>
        <v>9536</v>
      </c>
    </row>
    <row r="998" ht="18" customHeight="1" spans="1:13">
      <c r="A998" s="269">
        <f t="shared" si="93"/>
        <v>7</v>
      </c>
      <c r="B998" s="270">
        <v>2140106</v>
      </c>
      <c r="C998" s="271" t="s">
        <v>990</v>
      </c>
      <c r="D998" s="273">
        <v>7400</v>
      </c>
      <c r="E998" s="273">
        <v>4273</v>
      </c>
      <c r="F998" s="273">
        <v>4260</v>
      </c>
      <c r="G998" s="273">
        <v>13</v>
      </c>
      <c r="H998" s="273">
        <v>4740</v>
      </c>
      <c r="I998" s="47">
        <f t="shared" si="90"/>
        <v>57.7432432432432</v>
      </c>
      <c r="J998" s="70">
        <f t="shared" si="91"/>
        <v>90.1476793248945</v>
      </c>
      <c r="K998" s="242">
        <f t="shared" si="92"/>
        <v>15946</v>
      </c>
      <c r="L998" s="279">
        <f t="shared" si="94"/>
        <v>20686</v>
      </c>
      <c r="M998" s="278">
        <f t="shared" si="95"/>
        <v>16413</v>
      </c>
    </row>
    <row r="999" customHeight="1" spans="1:13">
      <c r="A999" s="269">
        <f t="shared" si="93"/>
        <v>7</v>
      </c>
      <c r="B999" s="270">
        <v>2140109</v>
      </c>
      <c r="C999" s="271" t="s">
        <v>991</v>
      </c>
      <c r="D999" s="273">
        <v>0</v>
      </c>
      <c r="E999" s="273">
        <v>0</v>
      </c>
      <c r="F999" s="273">
        <v>0</v>
      </c>
      <c r="G999" s="273">
        <v>0</v>
      </c>
      <c r="H999" s="273">
        <v>0</v>
      </c>
      <c r="I999" s="47">
        <f t="shared" si="90"/>
        <v>0</v>
      </c>
      <c r="J999" s="70">
        <f t="shared" si="91"/>
        <v>0</v>
      </c>
      <c r="K999" s="242">
        <f t="shared" si="92"/>
        <v>0</v>
      </c>
      <c r="L999" s="279">
        <f t="shared" si="94"/>
        <v>0</v>
      </c>
      <c r="M999" s="278">
        <f t="shared" si="95"/>
        <v>0</v>
      </c>
    </row>
    <row r="1000" ht="18" customHeight="1" spans="1:13">
      <c r="A1000" s="269">
        <f t="shared" si="93"/>
        <v>7</v>
      </c>
      <c r="B1000" s="270">
        <v>2140110</v>
      </c>
      <c r="C1000" s="271" t="s">
        <v>992</v>
      </c>
      <c r="D1000" s="273">
        <v>0</v>
      </c>
      <c r="E1000" s="273">
        <v>0</v>
      </c>
      <c r="F1000" s="273">
        <v>0</v>
      </c>
      <c r="G1000" s="273">
        <v>0</v>
      </c>
      <c r="H1000" s="273">
        <v>0</v>
      </c>
      <c r="I1000" s="47">
        <f t="shared" si="90"/>
        <v>0</v>
      </c>
      <c r="J1000" s="70">
        <f t="shared" si="91"/>
        <v>0</v>
      </c>
      <c r="K1000" s="242">
        <f t="shared" si="92"/>
        <v>0</v>
      </c>
      <c r="L1000" s="279">
        <f t="shared" si="94"/>
        <v>0</v>
      </c>
      <c r="M1000" s="278">
        <f t="shared" si="95"/>
        <v>0</v>
      </c>
    </row>
    <row r="1001" customHeight="1" spans="1:13">
      <c r="A1001" s="269">
        <f t="shared" si="93"/>
        <v>7</v>
      </c>
      <c r="B1001" s="270">
        <v>2140111</v>
      </c>
      <c r="C1001" s="271" t="s">
        <v>993</v>
      </c>
      <c r="D1001" s="273">
        <v>0</v>
      </c>
      <c r="E1001" s="273">
        <v>0</v>
      </c>
      <c r="F1001" s="273">
        <v>0</v>
      </c>
      <c r="G1001" s="273">
        <v>0</v>
      </c>
      <c r="H1001" s="273">
        <v>0</v>
      </c>
      <c r="I1001" s="47">
        <f t="shared" si="90"/>
        <v>0</v>
      </c>
      <c r="J1001" s="70">
        <f t="shared" si="91"/>
        <v>0</v>
      </c>
      <c r="K1001" s="242">
        <f t="shared" si="92"/>
        <v>0</v>
      </c>
      <c r="L1001" s="279">
        <f t="shared" si="94"/>
        <v>0</v>
      </c>
      <c r="M1001" s="278">
        <f t="shared" si="95"/>
        <v>0</v>
      </c>
    </row>
    <row r="1002" ht="18" customHeight="1" spans="1:13">
      <c r="A1002" s="269">
        <f t="shared" si="93"/>
        <v>7</v>
      </c>
      <c r="B1002" s="270">
        <v>2140112</v>
      </c>
      <c r="C1002" s="271" t="s">
        <v>994</v>
      </c>
      <c r="D1002" s="273">
        <v>999</v>
      </c>
      <c r="E1002" s="273">
        <v>323</v>
      </c>
      <c r="F1002" s="273">
        <v>323</v>
      </c>
      <c r="G1002" s="273">
        <v>0</v>
      </c>
      <c r="H1002" s="273">
        <v>964</v>
      </c>
      <c r="I1002" s="47">
        <f t="shared" si="90"/>
        <v>32.3323323323323</v>
      </c>
      <c r="J1002" s="70">
        <f t="shared" si="91"/>
        <v>33.50622406639</v>
      </c>
      <c r="K1002" s="242">
        <f t="shared" si="92"/>
        <v>1645</v>
      </c>
      <c r="L1002" s="279">
        <f t="shared" si="94"/>
        <v>2609</v>
      </c>
      <c r="M1002" s="278">
        <f t="shared" si="95"/>
        <v>2286</v>
      </c>
    </row>
    <row r="1003" customHeight="1" spans="1:13">
      <c r="A1003" s="269">
        <f t="shared" si="93"/>
        <v>7</v>
      </c>
      <c r="B1003" s="270">
        <v>2140114</v>
      </c>
      <c r="C1003" s="271" t="s">
        <v>995</v>
      </c>
      <c r="D1003" s="273">
        <v>0</v>
      </c>
      <c r="E1003" s="273">
        <v>0</v>
      </c>
      <c r="F1003" s="273">
        <v>0</v>
      </c>
      <c r="G1003" s="273">
        <v>0</v>
      </c>
      <c r="H1003" s="273">
        <v>0</v>
      </c>
      <c r="I1003" s="47">
        <f t="shared" si="90"/>
        <v>0</v>
      </c>
      <c r="J1003" s="70">
        <f t="shared" si="91"/>
        <v>0</v>
      </c>
      <c r="K1003" s="242">
        <f t="shared" si="92"/>
        <v>0</v>
      </c>
      <c r="L1003" s="279">
        <f t="shared" si="94"/>
        <v>0</v>
      </c>
      <c r="M1003" s="278">
        <f t="shared" si="95"/>
        <v>0</v>
      </c>
    </row>
    <row r="1004" customHeight="1" spans="1:13">
      <c r="A1004" s="269">
        <f t="shared" si="93"/>
        <v>7</v>
      </c>
      <c r="B1004" s="270">
        <v>2140122</v>
      </c>
      <c r="C1004" s="271" t="s">
        <v>996</v>
      </c>
      <c r="D1004" s="273">
        <v>0</v>
      </c>
      <c r="E1004" s="273">
        <v>0</v>
      </c>
      <c r="F1004" s="273">
        <v>0</v>
      </c>
      <c r="G1004" s="273">
        <v>0</v>
      </c>
      <c r="H1004" s="273">
        <v>0</v>
      </c>
      <c r="I1004" s="47">
        <f t="shared" si="90"/>
        <v>0</v>
      </c>
      <c r="J1004" s="70">
        <f t="shared" si="91"/>
        <v>0</v>
      </c>
      <c r="K1004" s="242">
        <f t="shared" si="92"/>
        <v>0</v>
      </c>
      <c r="L1004" s="279">
        <f t="shared" si="94"/>
        <v>0</v>
      </c>
      <c r="M1004" s="278">
        <f t="shared" si="95"/>
        <v>0</v>
      </c>
    </row>
    <row r="1005" customHeight="1" spans="1:13">
      <c r="A1005" s="269">
        <f t="shared" si="93"/>
        <v>7</v>
      </c>
      <c r="B1005" s="270">
        <v>2140123</v>
      </c>
      <c r="C1005" s="271" t="s">
        <v>997</v>
      </c>
      <c r="D1005" s="273">
        <v>0</v>
      </c>
      <c r="E1005" s="273">
        <v>10</v>
      </c>
      <c r="F1005" s="273">
        <v>10</v>
      </c>
      <c r="G1005" s="273">
        <v>0</v>
      </c>
      <c r="H1005" s="273">
        <v>12</v>
      </c>
      <c r="I1005" s="47">
        <f t="shared" si="90"/>
        <v>0</v>
      </c>
      <c r="J1005" s="70">
        <f t="shared" si="91"/>
        <v>83.3333333333333</v>
      </c>
      <c r="K1005" s="242">
        <f t="shared" si="92"/>
        <v>20</v>
      </c>
      <c r="L1005" s="279">
        <f t="shared" si="94"/>
        <v>32</v>
      </c>
      <c r="M1005" s="278">
        <f t="shared" si="95"/>
        <v>22</v>
      </c>
    </row>
    <row r="1006" customHeight="1" spans="1:13">
      <c r="A1006" s="269">
        <f t="shared" si="93"/>
        <v>7</v>
      </c>
      <c r="B1006" s="270">
        <v>2140127</v>
      </c>
      <c r="C1006" s="271" t="s">
        <v>998</v>
      </c>
      <c r="D1006" s="273">
        <v>0</v>
      </c>
      <c r="E1006" s="273">
        <v>0</v>
      </c>
      <c r="F1006" s="273">
        <v>0</v>
      </c>
      <c r="G1006" s="273">
        <v>0</v>
      </c>
      <c r="H1006" s="273">
        <v>0</v>
      </c>
      <c r="I1006" s="47">
        <f t="shared" si="90"/>
        <v>0</v>
      </c>
      <c r="J1006" s="70">
        <f t="shared" si="91"/>
        <v>0</v>
      </c>
      <c r="K1006" s="242">
        <f t="shared" si="92"/>
        <v>0</v>
      </c>
      <c r="L1006" s="279">
        <f t="shared" si="94"/>
        <v>0</v>
      </c>
      <c r="M1006" s="278">
        <f t="shared" si="95"/>
        <v>0</v>
      </c>
    </row>
    <row r="1007" ht="18" customHeight="1" spans="1:13">
      <c r="A1007" s="269">
        <f t="shared" si="93"/>
        <v>7</v>
      </c>
      <c r="B1007" s="270">
        <v>2140128</v>
      </c>
      <c r="C1007" s="271" t="s">
        <v>999</v>
      </c>
      <c r="D1007" s="273">
        <v>0</v>
      </c>
      <c r="E1007" s="273">
        <v>5</v>
      </c>
      <c r="F1007" s="273">
        <v>5</v>
      </c>
      <c r="G1007" s="273">
        <v>0</v>
      </c>
      <c r="H1007" s="273">
        <v>5</v>
      </c>
      <c r="I1007" s="47">
        <f t="shared" si="90"/>
        <v>0</v>
      </c>
      <c r="J1007" s="70">
        <f t="shared" si="91"/>
        <v>100</v>
      </c>
      <c r="K1007" s="242">
        <f t="shared" si="92"/>
        <v>10</v>
      </c>
      <c r="L1007" s="279">
        <f t="shared" si="94"/>
        <v>15</v>
      </c>
      <c r="M1007" s="278">
        <f t="shared" si="95"/>
        <v>10</v>
      </c>
    </row>
    <row r="1008" customHeight="1" spans="1:13">
      <c r="A1008" s="269">
        <f t="shared" si="93"/>
        <v>7</v>
      </c>
      <c r="B1008" s="270">
        <v>2140129</v>
      </c>
      <c r="C1008" s="271" t="s">
        <v>1000</v>
      </c>
      <c r="D1008" s="273">
        <v>0</v>
      </c>
      <c r="E1008" s="273">
        <v>0</v>
      </c>
      <c r="F1008" s="273">
        <v>0</v>
      </c>
      <c r="G1008" s="273">
        <v>0</v>
      </c>
      <c r="H1008" s="273">
        <v>0</v>
      </c>
      <c r="I1008" s="47">
        <f t="shared" si="90"/>
        <v>0</v>
      </c>
      <c r="J1008" s="70">
        <f t="shared" si="91"/>
        <v>0</v>
      </c>
      <c r="K1008" s="242">
        <f t="shared" si="92"/>
        <v>0</v>
      </c>
      <c r="L1008" s="279">
        <f t="shared" si="94"/>
        <v>0</v>
      </c>
      <c r="M1008" s="278">
        <f t="shared" si="95"/>
        <v>0</v>
      </c>
    </row>
    <row r="1009" customHeight="1" spans="1:13">
      <c r="A1009" s="269">
        <f t="shared" si="93"/>
        <v>7</v>
      </c>
      <c r="B1009" s="270">
        <v>2140130</v>
      </c>
      <c r="C1009" s="271" t="s">
        <v>1001</v>
      </c>
      <c r="D1009" s="273">
        <v>0</v>
      </c>
      <c r="E1009" s="273">
        <v>0</v>
      </c>
      <c r="F1009" s="273">
        <v>0</v>
      </c>
      <c r="G1009" s="273">
        <v>0</v>
      </c>
      <c r="H1009" s="273">
        <v>0</v>
      </c>
      <c r="I1009" s="47">
        <f t="shared" si="90"/>
        <v>0</v>
      </c>
      <c r="J1009" s="70">
        <f t="shared" si="91"/>
        <v>0</v>
      </c>
      <c r="K1009" s="242">
        <f t="shared" si="92"/>
        <v>0</v>
      </c>
      <c r="L1009" s="279">
        <f t="shared" si="94"/>
        <v>0</v>
      </c>
      <c r="M1009" s="278">
        <f t="shared" si="95"/>
        <v>0</v>
      </c>
    </row>
    <row r="1010" ht="18" customHeight="1" spans="1:13">
      <c r="A1010" s="269">
        <f t="shared" si="93"/>
        <v>7</v>
      </c>
      <c r="B1010" s="270">
        <v>2140131</v>
      </c>
      <c r="C1010" s="271" t="s">
        <v>1002</v>
      </c>
      <c r="D1010" s="273">
        <v>0</v>
      </c>
      <c r="E1010" s="273">
        <v>90</v>
      </c>
      <c r="F1010" s="273">
        <v>86</v>
      </c>
      <c r="G1010" s="273">
        <v>4</v>
      </c>
      <c r="H1010" s="273">
        <v>105</v>
      </c>
      <c r="I1010" s="47">
        <f t="shared" si="90"/>
        <v>0</v>
      </c>
      <c r="J1010" s="70">
        <f t="shared" si="91"/>
        <v>85.7142857142857</v>
      </c>
      <c r="K1010" s="242">
        <f t="shared" si="92"/>
        <v>180</v>
      </c>
      <c r="L1010" s="279">
        <f t="shared" si="94"/>
        <v>285</v>
      </c>
      <c r="M1010" s="278">
        <f t="shared" si="95"/>
        <v>195</v>
      </c>
    </row>
    <row r="1011" customHeight="1" spans="1:13">
      <c r="A1011" s="269">
        <f t="shared" si="93"/>
        <v>7</v>
      </c>
      <c r="B1011" s="270">
        <v>2140133</v>
      </c>
      <c r="C1011" s="271" t="s">
        <v>1003</v>
      </c>
      <c r="D1011" s="273">
        <v>0</v>
      </c>
      <c r="E1011" s="273">
        <v>0</v>
      </c>
      <c r="F1011" s="273">
        <v>0</v>
      </c>
      <c r="G1011" s="273">
        <v>0</v>
      </c>
      <c r="H1011" s="273">
        <v>0</v>
      </c>
      <c r="I1011" s="47">
        <f t="shared" si="90"/>
        <v>0</v>
      </c>
      <c r="J1011" s="70">
        <f t="shared" si="91"/>
        <v>0</v>
      </c>
      <c r="K1011" s="242">
        <f t="shared" si="92"/>
        <v>0</v>
      </c>
      <c r="L1011" s="279">
        <f t="shared" si="94"/>
        <v>0</v>
      </c>
      <c r="M1011" s="278">
        <f t="shared" si="95"/>
        <v>0</v>
      </c>
    </row>
    <row r="1012" ht="18" customHeight="1" spans="1:13">
      <c r="A1012" s="269">
        <f t="shared" si="93"/>
        <v>7</v>
      </c>
      <c r="B1012" s="270">
        <v>2140136</v>
      </c>
      <c r="C1012" s="271" t="s">
        <v>1004</v>
      </c>
      <c r="D1012" s="273">
        <v>185</v>
      </c>
      <c r="E1012" s="273">
        <v>100</v>
      </c>
      <c r="F1012" s="273">
        <v>100</v>
      </c>
      <c r="G1012" s="273">
        <v>0</v>
      </c>
      <c r="H1012" s="273">
        <v>107</v>
      </c>
      <c r="I1012" s="47">
        <f t="shared" si="90"/>
        <v>54.0540540540541</v>
      </c>
      <c r="J1012" s="70">
        <f t="shared" si="91"/>
        <v>93.4579439252336</v>
      </c>
      <c r="K1012" s="242">
        <f t="shared" si="92"/>
        <v>385</v>
      </c>
      <c r="L1012" s="279">
        <f t="shared" si="94"/>
        <v>492</v>
      </c>
      <c r="M1012" s="278">
        <f t="shared" si="95"/>
        <v>392</v>
      </c>
    </row>
    <row r="1013" customHeight="1" spans="1:13">
      <c r="A1013" s="269">
        <f t="shared" si="93"/>
        <v>7</v>
      </c>
      <c r="B1013" s="270">
        <v>2140138</v>
      </c>
      <c r="C1013" s="271" t="s">
        <v>1005</v>
      </c>
      <c r="D1013" s="273">
        <v>0</v>
      </c>
      <c r="E1013" s="273">
        <v>0</v>
      </c>
      <c r="F1013" s="273">
        <v>0</v>
      </c>
      <c r="G1013" s="273">
        <v>0</v>
      </c>
      <c r="H1013" s="273">
        <v>0</v>
      </c>
      <c r="I1013" s="47">
        <f t="shared" si="90"/>
        <v>0</v>
      </c>
      <c r="J1013" s="70">
        <f t="shared" si="91"/>
        <v>0</v>
      </c>
      <c r="K1013" s="242">
        <f t="shared" si="92"/>
        <v>0</v>
      </c>
      <c r="L1013" s="279">
        <f t="shared" si="94"/>
        <v>0</v>
      </c>
      <c r="M1013" s="278">
        <f t="shared" si="95"/>
        <v>0</v>
      </c>
    </row>
    <row r="1014" customHeight="1" spans="1:13">
      <c r="A1014" s="269">
        <f t="shared" si="93"/>
        <v>7</v>
      </c>
      <c r="B1014" s="270">
        <v>2140139</v>
      </c>
      <c r="C1014" s="271" t="s">
        <v>1006</v>
      </c>
      <c r="D1014" s="273">
        <v>0</v>
      </c>
      <c r="E1014" s="273">
        <v>0</v>
      </c>
      <c r="F1014" s="273">
        <v>0</v>
      </c>
      <c r="G1014" s="273">
        <v>0</v>
      </c>
      <c r="H1014" s="273">
        <v>0</v>
      </c>
      <c r="I1014" s="47">
        <f t="shared" si="90"/>
        <v>0</v>
      </c>
      <c r="J1014" s="70">
        <f t="shared" si="91"/>
        <v>0</v>
      </c>
      <c r="K1014" s="242">
        <f t="shared" si="92"/>
        <v>0</v>
      </c>
      <c r="L1014" s="279">
        <f t="shared" si="94"/>
        <v>0</v>
      </c>
      <c r="M1014" s="278">
        <f t="shared" si="95"/>
        <v>0</v>
      </c>
    </row>
    <row r="1015" ht="18" customHeight="1" spans="1:13">
      <c r="A1015" s="269">
        <f t="shared" si="93"/>
        <v>7</v>
      </c>
      <c r="B1015" s="270">
        <v>2140199</v>
      </c>
      <c r="C1015" s="271" t="s">
        <v>1007</v>
      </c>
      <c r="D1015" s="273">
        <v>627</v>
      </c>
      <c r="E1015" s="273">
        <v>220</v>
      </c>
      <c r="F1015" s="273">
        <v>220</v>
      </c>
      <c r="G1015" s="273">
        <v>0</v>
      </c>
      <c r="H1015" s="273">
        <v>6909</v>
      </c>
      <c r="I1015" s="47">
        <f t="shared" si="90"/>
        <v>35.0877192982456</v>
      </c>
      <c r="J1015" s="70">
        <f t="shared" si="91"/>
        <v>3.184252424374</v>
      </c>
      <c r="K1015" s="242">
        <f t="shared" si="92"/>
        <v>1067</v>
      </c>
      <c r="L1015" s="279">
        <f t="shared" si="94"/>
        <v>7976</v>
      </c>
      <c r="M1015" s="278">
        <f t="shared" si="95"/>
        <v>7756</v>
      </c>
    </row>
    <row r="1016" customHeight="1" spans="1:13">
      <c r="A1016" s="269">
        <f t="shared" si="93"/>
        <v>5</v>
      </c>
      <c r="B1016" s="270">
        <v>21402</v>
      </c>
      <c r="C1016" s="271" t="s">
        <v>1008</v>
      </c>
      <c r="D1016" s="273">
        <v>0</v>
      </c>
      <c r="E1016" s="273">
        <v>0</v>
      </c>
      <c r="F1016" s="273">
        <v>0</v>
      </c>
      <c r="G1016" s="273">
        <v>0</v>
      </c>
      <c r="H1016" s="273">
        <v>0</v>
      </c>
      <c r="I1016" s="47">
        <f t="shared" si="90"/>
        <v>0</v>
      </c>
      <c r="J1016" s="70">
        <f t="shared" si="91"/>
        <v>0</v>
      </c>
      <c r="K1016" s="242">
        <f t="shared" si="92"/>
        <v>0</v>
      </c>
      <c r="L1016" s="279">
        <f t="shared" si="94"/>
        <v>0</v>
      </c>
      <c r="M1016" s="278">
        <f t="shared" si="95"/>
        <v>0</v>
      </c>
    </row>
    <row r="1017" customHeight="1" spans="1:13">
      <c r="A1017" s="269">
        <f t="shared" si="93"/>
        <v>7</v>
      </c>
      <c r="B1017" s="270">
        <v>2140201</v>
      </c>
      <c r="C1017" s="271" t="s">
        <v>274</v>
      </c>
      <c r="D1017" s="273">
        <v>0</v>
      </c>
      <c r="E1017" s="273">
        <v>0</v>
      </c>
      <c r="F1017" s="273">
        <v>0</v>
      </c>
      <c r="G1017" s="273">
        <v>0</v>
      </c>
      <c r="H1017" s="273">
        <v>0</v>
      </c>
      <c r="I1017" s="47">
        <f t="shared" si="90"/>
        <v>0</v>
      </c>
      <c r="J1017" s="70">
        <f t="shared" si="91"/>
        <v>0</v>
      </c>
      <c r="K1017" s="242">
        <f t="shared" si="92"/>
        <v>0</v>
      </c>
      <c r="L1017" s="279">
        <f t="shared" si="94"/>
        <v>0</v>
      </c>
      <c r="M1017" s="278">
        <f t="shared" si="95"/>
        <v>0</v>
      </c>
    </row>
    <row r="1018" customHeight="1" spans="1:13">
      <c r="A1018" s="269">
        <f t="shared" si="93"/>
        <v>7</v>
      </c>
      <c r="B1018" s="270">
        <v>2140202</v>
      </c>
      <c r="C1018" s="271" t="s">
        <v>252</v>
      </c>
      <c r="D1018" s="273">
        <v>0</v>
      </c>
      <c r="E1018" s="273">
        <v>0</v>
      </c>
      <c r="F1018" s="273">
        <v>0</v>
      </c>
      <c r="G1018" s="273">
        <v>0</v>
      </c>
      <c r="H1018" s="273">
        <v>0</v>
      </c>
      <c r="I1018" s="47">
        <f t="shared" si="90"/>
        <v>0</v>
      </c>
      <c r="J1018" s="70">
        <f t="shared" si="91"/>
        <v>0</v>
      </c>
      <c r="K1018" s="242">
        <f t="shared" si="92"/>
        <v>0</v>
      </c>
      <c r="L1018" s="279">
        <f t="shared" si="94"/>
        <v>0</v>
      </c>
      <c r="M1018" s="278">
        <f t="shared" si="95"/>
        <v>0</v>
      </c>
    </row>
    <row r="1019" customHeight="1" spans="1:13">
      <c r="A1019" s="269">
        <f t="shared" si="93"/>
        <v>7</v>
      </c>
      <c r="B1019" s="270">
        <v>2140203</v>
      </c>
      <c r="C1019" s="271" t="s">
        <v>229</v>
      </c>
      <c r="D1019" s="273">
        <v>0</v>
      </c>
      <c r="E1019" s="273">
        <v>0</v>
      </c>
      <c r="F1019" s="273">
        <v>0</v>
      </c>
      <c r="G1019" s="273">
        <v>0</v>
      </c>
      <c r="H1019" s="273">
        <v>0</v>
      </c>
      <c r="I1019" s="47">
        <f t="shared" si="90"/>
        <v>0</v>
      </c>
      <c r="J1019" s="70">
        <f t="shared" si="91"/>
        <v>0</v>
      </c>
      <c r="K1019" s="242">
        <f t="shared" si="92"/>
        <v>0</v>
      </c>
      <c r="L1019" s="279">
        <f t="shared" si="94"/>
        <v>0</v>
      </c>
      <c r="M1019" s="278">
        <f t="shared" si="95"/>
        <v>0</v>
      </c>
    </row>
    <row r="1020" customHeight="1" spans="1:13">
      <c r="A1020" s="269">
        <f t="shared" si="93"/>
        <v>7</v>
      </c>
      <c r="B1020" s="270">
        <v>2140204</v>
      </c>
      <c r="C1020" s="271" t="s">
        <v>1009</v>
      </c>
      <c r="D1020" s="273">
        <v>0</v>
      </c>
      <c r="E1020" s="273">
        <v>0</v>
      </c>
      <c r="F1020" s="273">
        <v>0</v>
      </c>
      <c r="G1020" s="273">
        <v>0</v>
      </c>
      <c r="H1020" s="273">
        <v>0</v>
      </c>
      <c r="I1020" s="47">
        <f t="shared" si="90"/>
        <v>0</v>
      </c>
      <c r="J1020" s="70">
        <f t="shared" si="91"/>
        <v>0</v>
      </c>
      <c r="K1020" s="242">
        <f t="shared" si="92"/>
        <v>0</v>
      </c>
      <c r="L1020" s="279">
        <f t="shared" si="94"/>
        <v>0</v>
      </c>
      <c r="M1020" s="278">
        <f t="shared" si="95"/>
        <v>0</v>
      </c>
    </row>
    <row r="1021" customHeight="1" spans="1:13">
      <c r="A1021" s="269">
        <f t="shared" si="93"/>
        <v>7</v>
      </c>
      <c r="B1021" s="270">
        <v>2140205</v>
      </c>
      <c r="C1021" s="271" t="s">
        <v>1010</v>
      </c>
      <c r="D1021" s="273">
        <v>0</v>
      </c>
      <c r="E1021" s="273">
        <v>0</v>
      </c>
      <c r="F1021" s="273">
        <v>0</v>
      </c>
      <c r="G1021" s="273">
        <v>0</v>
      </c>
      <c r="H1021" s="273">
        <v>0</v>
      </c>
      <c r="I1021" s="47">
        <f t="shared" si="90"/>
        <v>0</v>
      </c>
      <c r="J1021" s="70">
        <f t="shared" si="91"/>
        <v>0</v>
      </c>
      <c r="K1021" s="242">
        <f t="shared" si="92"/>
        <v>0</v>
      </c>
      <c r="L1021" s="279">
        <f t="shared" si="94"/>
        <v>0</v>
      </c>
      <c r="M1021" s="278">
        <f t="shared" si="95"/>
        <v>0</v>
      </c>
    </row>
    <row r="1022" customHeight="1" spans="1:13">
      <c r="A1022" s="269">
        <f t="shared" si="93"/>
        <v>7</v>
      </c>
      <c r="B1022" s="270">
        <v>2140206</v>
      </c>
      <c r="C1022" s="271" t="s">
        <v>1011</v>
      </c>
      <c r="D1022" s="273">
        <v>0</v>
      </c>
      <c r="E1022" s="273">
        <v>0</v>
      </c>
      <c r="F1022" s="273">
        <v>0</v>
      </c>
      <c r="G1022" s="273">
        <v>0</v>
      </c>
      <c r="H1022" s="273">
        <v>0</v>
      </c>
      <c r="I1022" s="47">
        <f t="shared" si="90"/>
        <v>0</v>
      </c>
      <c r="J1022" s="70">
        <f t="shared" si="91"/>
        <v>0</v>
      </c>
      <c r="K1022" s="242">
        <f t="shared" si="92"/>
        <v>0</v>
      </c>
      <c r="L1022" s="279">
        <f t="shared" si="94"/>
        <v>0</v>
      </c>
      <c r="M1022" s="278">
        <f t="shared" si="95"/>
        <v>0</v>
      </c>
    </row>
    <row r="1023" customHeight="1" spans="1:13">
      <c r="A1023" s="269">
        <f t="shared" si="93"/>
        <v>7</v>
      </c>
      <c r="B1023" s="270">
        <v>2140207</v>
      </c>
      <c r="C1023" s="271" t="s">
        <v>1012</v>
      </c>
      <c r="D1023" s="273">
        <v>0</v>
      </c>
      <c r="E1023" s="273">
        <v>0</v>
      </c>
      <c r="F1023" s="273">
        <v>0</v>
      </c>
      <c r="G1023" s="273">
        <v>0</v>
      </c>
      <c r="H1023" s="273">
        <v>0</v>
      </c>
      <c r="I1023" s="47">
        <f t="shared" si="90"/>
        <v>0</v>
      </c>
      <c r="J1023" s="70">
        <f t="shared" si="91"/>
        <v>0</v>
      </c>
      <c r="K1023" s="242">
        <f t="shared" si="92"/>
        <v>0</v>
      </c>
      <c r="L1023" s="279">
        <f t="shared" si="94"/>
        <v>0</v>
      </c>
      <c r="M1023" s="278">
        <f t="shared" si="95"/>
        <v>0</v>
      </c>
    </row>
    <row r="1024" customHeight="1" spans="1:13">
      <c r="A1024" s="269">
        <f t="shared" si="93"/>
        <v>7</v>
      </c>
      <c r="B1024" s="270">
        <v>2140208</v>
      </c>
      <c r="C1024" s="271" t="s">
        <v>1013</v>
      </c>
      <c r="D1024" s="273">
        <v>0</v>
      </c>
      <c r="E1024" s="273">
        <v>0</v>
      </c>
      <c r="F1024" s="273">
        <v>0</v>
      </c>
      <c r="G1024" s="273">
        <v>0</v>
      </c>
      <c r="H1024" s="273">
        <v>0</v>
      </c>
      <c r="I1024" s="47">
        <f t="shared" si="90"/>
        <v>0</v>
      </c>
      <c r="J1024" s="70">
        <f t="shared" si="91"/>
        <v>0</v>
      </c>
      <c r="K1024" s="242">
        <f t="shared" si="92"/>
        <v>0</v>
      </c>
      <c r="L1024" s="279">
        <f t="shared" si="94"/>
        <v>0</v>
      </c>
      <c r="M1024" s="278">
        <f t="shared" si="95"/>
        <v>0</v>
      </c>
    </row>
    <row r="1025" customHeight="1" spans="1:13">
      <c r="A1025" s="269">
        <f t="shared" si="93"/>
        <v>7</v>
      </c>
      <c r="B1025" s="270">
        <v>2140299</v>
      </c>
      <c r="C1025" s="271" t="s">
        <v>1014</v>
      </c>
      <c r="D1025" s="273">
        <v>0</v>
      </c>
      <c r="E1025" s="273">
        <v>0</v>
      </c>
      <c r="F1025" s="273">
        <v>0</v>
      </c>
      <c r="G1025" s="273">
        <v>0</v>
      </c>
      <c r="H1025" s="273">
        <v>0</v>
      </c>
      <c r="I1025" s="47">
        <f t="shared" si="90"/>
        <v>0</v>
      </c>
      <c r="J1025" s="70">
        <f t="shared" si="91"/>
        <v>0</v>
      </c>
      <c r="K1025" s="242">
        <f t="shared" si="92"/>
        <v>0</v>
      </c>
      <c r="L1025" s="279">
        <f t="shared" si="94"/>
        <v>0</v>
      </c>
      <c r="M1025" s="278">
        <f t="shared" si="95"/>
        <v>0</v>
      </c>
    </row>
    <row r="1026" customHeight="1" spans="1:13">
      <c r="A1026" s="269">
        <f t="shared" si="93"/>
        <v>5</v>
      </c>
      <c r="B1026" s="270">
        <v>21403</v>
      </c>
      <c r="C1026" s="271" t="s">
        <v>1015</v>
      </c>
      <c r="D1026" s="273">
        <v>0</v>
      </c>
      <c r="E1026" s="273">
        <v>0</v>
      </c>
      <c r="F1026" s="273">
        <v>0</v>
      </c>
      <c r="G1026" s="273">
        <v>0</v>
      </c>
      <c r="H1026" s="273">
        <v>0</v>
      </c>
      <c r="I1026" s="47">
        <f t="shared" si="90"/>
        <v>0</v>
      </c>
      <c r="J1026" s="70">
        <f t="shared" si="91"/>
        <v>0</v>
      </c>
      <c r="K1026" s="242">
        <f t="shared" si="92"/>
        <v>0</v>
      </c>
      <c r="L1026" s="279">
        <f t="shared" si="94"/>
        <v>0</v>
      </c>
      <c r="M1026" s="278">
        <f t="shared" si="95"/>
        <v>0</v>
      </c>
    </row>
    <row r="1027" customHeight="1" spans="1:13">
      <c r="A1027" s="269">
        <f t="shared" si="93"/>
        <v>7</v>
      </c>
      <c r="B1027" s="270">
        <v>2140301</v>
      </c>
      <c r="C1027" s="271" t="s">
        <v>274</v>
      </c>
      <c r="D1027" s="273">
        <v>0</v>
      </c>
      <c r="E1027" s="273">
        <v>0</v>
      </c>
      <c r="F1027" s="273">
        <v>0</v>
      </c>
      <c r="G1027" s="273">
        <v>0</v>
      </c>
      <c r="H1027" s="273">
        <v>0</v>
      </c>
      <c r="I1027" s="47">
        <f t="shared" si="90"/>
        <v>0</v>
      </c>
      <c r="J1027" s="70">
        <f t="shared" si="91"/>
        <v>0</v>
      </c>
      <c r="K1027" s="242">
        <f t="shared" si="92"/>
        <v>0</v>
      </c>
      <c r="L1027" s="279">
        <f t="shared" si="94"/>
        <v>0</v>
      </c>
      <c r="M1027" s="278">
        <f t="shared" si="95"/>
        <v>0</v>
      </c>
    </row>
    <row r="1028" customHeight="1" spans="1:13">
      <c r="A1028" s="269">
        <f t="shared" si="93"/>
        <v>7</v>
      </c>
      <c r="B1028" s="270">
        <v>2140302</v>
      </c>
      <c r="C1028" s="271" t="s">
        <v>252</v>
      </c>
      <c r="D1028" s="273">
        <v>0</v>
      </c>
      <c r="E1028" s="273">
        <v>0</v>
      </c>
      <c r="F1028" s="273">
        <v>0</v>
      </c>
      <c r="G1028" s="273">
        <v>0</v>
      </c>
      <c r="H1028" s="273">
        <v>0</v>
      </c>
      <c r="I1028" s="47">
        <f t="shared" si="90"/>
        <v>0</v>
      </c>
      <c r="J1028" s="70">
        <f t="shared" si="91"/>
        <v>0</v>
      </c>
      <c r="K1028" s="242">
        <f t="shared" si="92"/>
        <v>0</v>
      </c>
      <c r="L1028" s="279">
        <f t="shared" si="94"/>
        <v>0</v>
      </c>
      <c r="M1028" s="278">
        <f t="shared" si="95"/>
        <v>0</v>
      </c>
    </row>
    <row r="1029" customHeight="1" spans="1:13">
      <c r="A1029" s="269">
        <f t="shared" si="93"/>
        <v>7</v>
      </c>
      <c r="B1029" s="270">
        <v>2140303</v>
      </c>
      <c r="C1029" s="271" t="s">
        <v>229</v>
      </c>
      <c r="D1029" s="273">
        <v>0</v>
      </c>
      <c r="E1029" s="273">
        <v>0</v>
      </c>
      <c r="F1029" s="273">
        <v>0</v>
      </c>
      <c r="G1029" s="273">
        <v>0</v>
      </c>
      <c r="H1029" s="273">
        <v>0</v>
      </c>
      <c r="I1029" s="47">
        <f t="shared" si="90"/>
        <v>0</v>
      </c>
      <c r="J1029" s="70">
        <f t="shared" si="91"/>
        <v>0</v>
      </c>
      <c r="K1029" s="242">
        <f t="shared" si="92"/>
        <v>0</v>
      </c>
      <c r="L1029" s="279">
        <f t="shared" si="94"/>
        <v>0</v>
      </c>
      <c r="M1029" s="278">
        <f t="shared" si="95"/>
        <v>0</v>
      </c>
    </row>
    <row r="1030" customHeight="1" spans="1:13">
      <c r="A1030" s="269">
        <f t="shared" si="93"/>
        <v>7</v>
      </c>
      <c r="B1030" s="270">
        <v>2140304</v>
      </c>
      <c r="C1030" s="271" t="s">
        <v>1016</v>
      </c>
      <c r="D1030" s="273">
        <v>0</v>
      </c>
      <c r="E1030" s="273">
        <v>0</v>
      </c>
      <c r="F1030" s="273">
        <v>0</v>
      </c>
      <c r="G1030" s="273">
        <v>0</v>
      </c>
      <c r="H1030" s="273">
        <v>0</v>
      </c>
      <c r="I1030" s="47">
        <f t="shared" si="90"/>
        <v>0</v>
      </c>
      <c r="J1030" s="70">
        <f t="shared" si="91"/>
        <v>0</v>
      </c>
      <c r="K1030" s="242">
        <f t="shared" si="92"/>
        <v>0</v>
      </c>
      <c r="L1030" s="279">
        <f t="shared" si="94"/>
        <v>0</v>
      </c>
      <c r="M1030" s="278">
        <f t="shared" si="95"/>
        <v>0</v>
      </c>
    </row>
    <row r="1031" customHeight="1" spans="1:13">
      <c r="A1031" s="269">
        <f t="shared" si="93"/>
        <v>7</v>
      </c>
      <c r="B1031" s="270">
        <v>2140305</v>
      </c>
      <c r="C1031" s="271" t="s">
        <v>1017</v>
      </c>
      <c r="D1031" s="273">
        <v>0</v>
      </c>
      <c r="E1031" s="273">
        <v>0</v>
      </c>
      <c r="F1031" s="273">
        <v>0</v>
      </c>
      <c r="G1031" s="273">
        <v>0</v>
      </c>
      <c r="H1031" s="273">
        <v>0</v>
      </c>
      <c r="I1031" s="47">
        <f t="shared" si="90"/>
        <v>0</v>
      </c>
      <c r="J1031" s="70">
        <f t="shared" si="91"/>
        <v>0</v>
      </c>
      <c r="K1031" s="242">
        <f t="shared" si="92"/>
        <v>0</v>
      </c>
      <c r="L1031" s="279">
        <f t="shared" si="94"/>
        <v>0</v>
      </c>
      <c r="M1031" s="278">
        <f t="shared" si="95"/>
        <v>0</v>
      </c>
    </row>
    <row r="1032" customHeight="1" spans="1:13">
      <c r="A1032" s="269">
        <f t="shared" si="93"/>
        <v>7</v>
      </c>
      <c r="B1032" s="270">
        <v>2140306</v>
      </c>
      <c r="C1032" s="271" t="s">
        <v>1018</v>
      </c>
      <c r="D1032" s="273">
        <v>0</v>
      </c>
      <c r="E1032" s="273">
        <v>0</v>
      </c>
      <c r="F1032" s="273">
        <v>0</v>
      </c>
      <c r="G1032" s="273">
        <v>0</v>
      </c>
      <c r="H1032" s="273">
        <v>0</v>
      </c>
      <c r="I1032" s="47">
        <f t="shared" ref="I1032:I1095" si="96">IFERROR(E1032/D1032,0)*100</f>
        <v>0</v>
      </c>
      <c r="J1032" s="70">
        <f t="shared" ref="J1032:J1095" si="97">IFERROR(E1032/H1032,0)*100</f>
        <v>0</v>
      </c>
      <c r="K1032" s="242">
        <f t="shared" si="92"/>
        <v>0</v>
      </c>
      <c r="L1032" s="279">
        <f t="shared" si="94"/>
        <v>0</v>
      </c>
      <c r="M1032" s="278">
        <f t="shared" si="95"/>
        <v>0</v>
      </c>
    </row>
    <row r="1033" customHeight="1" spans="1:13">
      <c r="A1033" s="269">
        <f t="shared" si="93"/>
        <v>7</v>
      </c>
      <c r="B1033" s="270">
        <v>2140307</v>
      </c>
      <c r="C1033" s="271" t="s">
        <v>1019</v>
      </c>
      <c r="D1033" s="273">
        <v>0</v>
      </c>
      <c r="E1033" s="273">
        <v>0</v>
      </c>
      <c r="F1033" s="273">
        <v>0</v>
      </c>
      <c r="G1033" s="273">
        <v>0</v>
      </c>
      <c r="H1033" s="273">
        <v>0</v>
      </c>
      <c r="I1033" s="47">
        <f t="shared" si="96"/>
        <v>0</v>
      </c>
      <c r="J1033" s="70">
        <f t="shared" si="97"/>
        <v>0</v>
      </c>
      <c r="K1033" s="242">
        <f t="shared" si="92"/>
        <v>0</v>
      </c>
      <c r="L1033" s="279">
        <f t="shared" si="94"/>
        <v>0</v>
      </c>
      <c r="M1033" s="278">
        <f t="shared" si="95"/>
        <v>0</v>
      </c>
    </row>
    <row r="1034" customHeight="1" spans="1:13">
      <c r="A1034" s="269">
        <f t="shared" si="93"/>
        <v>7</v>
      </c>
      <c r="B1034" s="270">
        <v>2140308</v>
      </c>
      <c r="C1034" s="271" t="s">
        <v>1020</v>
      </c>
      <c r="D1034" s="273">
        <v>0</v>
      </c>
      <c r="E1034" s="273">
        <v>0</v>
      </c>
      <c r="F1034" s="273">
        <v>0</v>
      </c>
      <c r="G1034" s="273">
        <v>0</v>
      </c>
      <c r="H1034" s="273">
        <v>0</v>
      </c>
      <c r="I1034" s="47">
        <f t="shared" si="96"/>
        <v>0</v>
      </c>
      <c r="J1034" s="70">
        <f t="shared" si="97"/>
        <v>0</v>
      </c>
      <c r="K1034" s="242">
        <f t="shared" si="92"/>
        <v>0</v>
      </c>
      <c r="L1034" s="279">
        <f t="shared" si="94"/>
        <v>0</v>
      </c>
      <c r="M1034" s="278">
        <f t="shared" si="95"/>
        <v>0</v>
      </c>
    </row>
    <row r="1035" customHeight="1" spans="1:13">
      <c r="A1035" s="269">
        <f t="shared" si="93"/>
        <v>7</v>
      </c>
      <c r="B1035" s="270">
        <v>2140399</v>
      </c>
      <c r="C1035" s="271" t="s">
        <v>1021</v>
      </c>
      <c r="D1035" s="273">
        <v>0</v>
      </c>
      <c r="E1035" s="273">
        <v>0</v>
      </c>
      <c r="F1035" s="273">
        <v>0</v>
      </c>
      <c r="G1035" s="273">
        <v>0</v>
      </c>
      <c r="H1035" s="273">
        <v>0</v>
      </c>
      <c r="I1035" s="47">
        <f t="shared" si="96"/>
        <v>0</v>
      </c>
      <c r="J1035" s="70">
        <f t="shared" si="97"/>
        <v>0</v>
      </c>
      <c r="K1035" s="242">
        <f t="shared" si="92"/>
        <v>0</v>
      </c>
      <c r="L1035" s="279">
        <f t="shared" si="94"/>
        <v>0</v>
      </c>
      <c r="M1035" s="278">
        <f t="shared" si="95"/>
        <v>0</v>
      </c>
    </row>
    <row r="1036" ht="18" customHeight="1" spans="1:13">
      <c r="A1036" s="269">
        <f t="shared" si="93"/>
        <v>5</v>
      </c>
      <c r="B1036" s="270">
        <v>21404</v>
      </c>
      <c r="C1036" s="271" t="s">
        <v>1022</v>
      </c>
      <c r="D1036" s="273">
        <v>0</v>
      </c>
      <c r="E1036" s="273">
        <v>0</v>
      </c>
      <c r="F1036" s="273">
        <v>0</v>
      </c>
      <c r="G1036" s="273">
        <v>0</v>
      </c>
      <c r="H1036" s="273">
        <v>966</v>
      </c>
      <c r="I1036" s="47">
        <f t="shared" si="96"/>
        <v>0</v>
      </c>
      <c r="J1036" s="70">
        <f t="shared" si="97"/>
        <v>0</v>
      </c>
      <c r="K1036" s="242">
        <f t="shared" si="92"/>
        <v>0</v>
      </c>
      <c r="L1036" s="279">
        <f t="shared" si="94"/>
        <v>966</v>
      </c>
      <c r="M1036" s="278">
        <f t="shared" si="95"/>
        <v>966</v>
      </c>
    </row>
    <row r="1037" customHeight="1" spans="1:13">
      <c r="A1037" s="269">
        <f t="shared" si="93"/>
        <v>7</v>
      </c>
      <c r="B1037" s="270">
        <v>2140401</v>
      </c>
      <c r="C1037" s="271" t="s">
        <v>1023</v>
      </c>
      <c r="D1037" s="273">
        <v>0</v>
      </c>
      <c r="E1037" s="273">
        <v>0</v>
      </c>
      <c r="F1037" s="273">
        <v>0</v>
      </c>
      <c r="G1037" s="273">
        <v>0</v>
      </c>
      <c r="H1037" s="273">
        <v>0</v>
      </c>
      <c r="I1037" s="47">
        <f t="shared" si="96"/>
        <v>0</v>
      </c>
      <c r="J1037" s="70">
        <f t="shared" si="97"/>
        <v>0</v>
      </c>
      <c r="K1037" s="242">
        <f t="shared" si="92"/>
        <v>0</v>
      </c>
      <c r="L1037" s="279">
        <f t="shared" si="94"/>
        <v>0</v>
      </c>
      <c r="M1037" s="278">
        <f t="shared" si="95"/>
        <v>0</v>
      </c>
    </row>
    <row r="1038" customHeight="1" spans="1:13">
      <c r="A1038" s="269">
        <f t="shared" si="93"/>
        <v>7</v>
      </c>
      <c r="B1038" s="270">
        <v>2140402</v>
      </c>
      <c r="C1038" s="271" t="s">
        <v>1024</v>
      </c>
      <c r="D1038" s="273">
        <v>0</v>
      </c>
      <c r="E1038" s="273">
        <v>0</v>
      </c>
      <c r="F1038" s="273">
        <v>0</v>
      </c>
      <c r="G1038" s="273">
        <v>0</v>
      </c>
      <c r="H1038" s="273">
        <v>0</v>
      </c>
      <c r="I1038" s="47">
        <f t="shared" si="96"/>
        <v>0</v>
      </c>
      <c r="J1038" s="70">
        <f t="shared" si="97"/>
        <v>0</v>
      </c>
      <c r="K1038" s="242">
        <f t="shared" si="92"/>
        <v>0</v>
      </c>
      <c r="L1038" s="279">
        <f t="shared" si="94"/>
        <v>0</v>
      </c>
      <c r="M1038" s="278">
        <f t="shared" si="95"/>
        <v>0</v>
      </c>
    </row>
    <row r="1039" customHeight="1" spans="1:13">
      <c r="A1039" s="269">
        <f t="shared" si="93"/>
        <v>7</v>
      </c>
      <c r="B1039" s="270">
        <v>2140403</v>
      </c>
      <c r="C1039" s="271" t="s">
        <v>1025</v>
      </c>
      <c r="D1039" s="273">
        <v>0</v>
      </c>
      <c r="E1039" s="273">
        <v>0</v>
      </c>
      <c r="F1039" s="273">
        <v>0</v>
      </c>
      <c r="G1039" s="273">
        <v>0</v>
      </c>
      <c r="H1039" s="273">
        <v>0</v>
      </c>
      <c r="I1039" s="47">
        <f t="shared" si="96"/>
        <v>0</v>
      </c>
      <c r="J1039" s="70">
        <f t="shared" si="97"/>
        <v>0</v>
      </c>
      <c r="K1039" s="242">
        <f t="shared" si="92"/>
        <v>0</v>
      </c>
      <c r="L1039" s="279">
        <f t="shared" si="94"/>
        <v>0</v>
      </c>
      <c r="M1039" s="278">
        <f t="shared" si="95"/>
        <v>0</v>
      </c>
    </row>
    <row r="1040" ht="18" customHeight="1" spans="1:13">
      <c r="A1040" s="269">
        <f t="shared" si="93"/>
        <v>7</v>
      </c>
      <c r="B1040" s="270">
        <v>2140499</v>
      </c>
      <c r="C1040" s="271" t="s">
        <v>1026</v>
      </c>
      <c r="D1040" s="273">
        <v>0</v>
      </c>
      <c r="E1040" s="273">
        <v>0</v>
      </c>
      <c r="F1040" s="273">
        <v>0</v>
      </c>
      <c r="G1040" s="273">
        <v>0</v>
      </c>
      <c r="H1040" s="273">
        <v>966</v>
      </c>
      <c r="I1040" s="47">
        <f t="shared" si="96"/>
        <v>0</v>
      </c>
      <c r="J1040" s="70">
        <f t="shared" si="97"/>
        <v>0</v>
      </c>
      <c r="K1040" s="242">
        <f t="shared" ref="K1040:K1103" si="98">D1040+E1040+F1040+G1040</f>
        <v>0</v>
      </c>
      <c r="L1040" s="279">
        <f t="shared" si="94"/>
        <v>966</v>
      </c>
      <c r="M1040" s="278">
        <f t="shared" si="95"/>
        <v>966</v>
      </c>
    </row>
    <row r="1041" customHeight="1" spans="1:13">
      <c r="A1041" s="269">
        <f t="shared" ref="A1041:A1104" si="99">LEN(B1041)</f>
        <v>5</v>
      </c>
      <c r="B1041" s="270">
        <v>21405</v>
      </c>
      <c r="C1041" s="271" t="s">
        <v>1027</v>
      </c>
      <c r="D1041" s="273">
        <v>0</v>
      </c>
      <c r="E1041" s="273">
        <v>0</v>
      </c>
      <c r="F1041" s="273">
        <v>0</v>
      </c>
      <c r="G1041" s="273">
        <v>0</v>
      </c>
      <c r="H1041" s="273">
        <v>0</v>
      </c>
      <c r="I1041" s="47">
        <f t="shared" si="96"/>
        <v>0</v>
      </c>
      <c r="J1041" s="70">
        <f t="shared" si="97"/>
        <v>0</v>
      </c>
      <c r="K1041" s="242">
        <f t="shared" si="98"/>
        <v>0</v>
      </c>
      <c r="L1041" s="279">
        <f t="shared" ref="L1041:L1104" si="100">D1041+E1041+F1041+G1041+H1041</f>
        <v>0</v>
      </c>
      <c r="M1041" s="278">
        <f t="shared" ref="M1041:M1104" si="101">D1041+E1041+H1041</f>
        <v>0</v>
      </c>
    </row>
    <row r="1042" customHeight="1" spans="1:13">
      <c r="A1042" s="269">
        <f t="shared" si="99"/>
        <v>7</v>
      </c>
      <c r="B1042" s="270">
        <v>2140501</v>
      </c>
      <c r="C1042" s="271" t="s">
        <v>274</v>
      </c>
      <c r="D1042" s="273">
        <v>0</v>
      </c>
      <c r="E1042" s="273">
        <v>0</v>
      </c>
      <c r="F1042" s="273">
        <v>0</v>
      </c>
      <c r="G1042" s="273">
        <v>0</v>
      </c>
      <c r="H1042" s="273">
        <v>0</v>
      </c>
      <c r="I1042" s="47">
        <f t="shared" si="96"/>
        <v>0</v>
      </c>
      <c r="J1042" s="70">
        <f t="shared" si="97"/>
        <v>0</v>
      </c>
      <c r="K1042" s="242">
        <f t="shared" si="98"/>
        <v>0</v>
      </c>
      <c r="L1042" s="279">
        <f t="shared" si="100"/>
        <v>0</v>
      </c>
      <c r="M1042" s="278">
        <f t="shared" si="101"/>
        <v>0</v>
      </c>
    </row>
    <row r="1043" customHeight="1" spans="1:13">
      <c r="A1043" s="269">
        <f t="shared" si="99"/>
        <v>7</v>
      </c>
      <c r="B1043" s="270">
        <v>2140502</v>
      </c>
      <c r="C1043" s="271" t="s">
        <v>252</v>
      </c>
      <c r="D1043" s="273">
        <v>0</v>
      </c>
      <c r="E1043" s="273">
        <v>0</v>
      </c>
      <c r="F1043" s="273">
        <v>0</v>
      </c>
      <c r="G1043" s="273">
        <v>0</v>
      </c>
      <c r="H1043" s="273">
        <v>0</v>
      </c>
      <c r="I1043" s="47">
        <f t="shared" si="96"/>
        <v>0</v>
      </c>
      <c r="J1043" s="70">
        <f t="shared" si="97"/>
        <v>0</v>
      </c>
      <c r="K1043" s="242">
        <f t="shared" si="98"/>
        <v>0</v>
      </c>
      <c r="L1043" s="279">
        <f t="shared" si="100"/>
        <v>0</v>
      </c>
      <c r="M1043" s="278">
        <f t="shared" si="101"/>
        <v>0</v>
      </c>
    </row>
    <row r="1044" customHeight="1" spans="1:13">
      <c r="A1044" s="269">
        <f t="shared" si="99"/>
        <v>7</v>
      </c>
      <c r="B1044" s="270">
        <v>2140503</v>
      </c>
      <c r="C1044" s="271" t="s">
        <v>229</v>
      </c>
      <c r="D1044" s="273">
        <v>0</v>
      </c>
      <c r="E1044" s="273">
        <v>0</v>
      </c>
      <c r="F1044" s="273">
        <v>0</v>
      </c>
      <c r="G1044" s="273">
        <v>0</v>
      </c>
      <c r="H1044" s="273">
        <v>0</v>
      </c>
      <c r="I1044" s="47">
        <f t="shared" si="96"/>
        <v>0</v>
      </c>
      <c r="J1044" s="70">
        <f t="shared" si="97"/>
        <v>0</v>
      </c>
      <c r="K1044" s="242">
        <f t="shared" si="98"/>
        <v>0</v>
      </c>
      <c r="L1044" s="279">
        <f t="shared" si="100"/>
        <v>0</v>
      </c>
      <c r="M1044" s="278">
        <f t="shared" si="101"/>
        <v>0</v>
      </c>
    </row>
    <row r="1045" customHeight="1" spans="1:13">
      <c r="A1045" s="269">
        <f t="shared" si="99"/>
        <v>7</v>
      </c>
      <c r="B1045" s="270">
        <v>2140504</v>
      </c>
      <c r="C1045" s="271" t="s">
        <v>1013</v>
      </c>
      <c r="D1045" s="273">
        <v>0</v>
      </c>
      <c r="E1045" s="273">
        <v>0</v>
      </c>
      <c r="F1045" s="273">
        <v>0</v>
      </c>
      <c r="G1045" s="273">
        <v>0</v>
      </c>
      <c r="H1045" s="273">
        <v>0</v>
      </c>
      <c r="I1045" s="47">
        <f t="shared" si="96"/>
        <v>0</v>
      </c>
      <c r="J1045" s="70">
        <f t="shared" si="97"/>
        <v>0</v>
      </c>
      <c r="K1045" s="242">
        <f t="shared" si="98"/>
        <v>0</v>
      </c>
      <c r="L1045" s="279">
        <f t="shared" si="100"/>
        <v>0</v>
      </c>
      <c r="M1045" s="278">
        <f t="shared" si="101"/>
        <v>0</v>
      </c>
    </row>
    <row r="1046" customHeight="1" spans="1:13">
      <c r="A1046" s="269">
        <f t="shared" si="99"/>
        <v>7</v>
      </c>
      <c r="B1046" s="270">
        <v>2140505</v>
      </c>
      <c r="C1046" s="271" t="s">
        <v>1028</v>
      </c>
      <c r="D1046" s="273">
        <v>0</v>
      </c>
      <c r="E1046" s="273">
        <v>0</v>
      </c>
      <c r="F1046" s="273">
        <v>0</v>
      </c>
      <c r="G1046" s="273">
        <v>0</v>
      </c>
      <c r="H1046" s="273">
        <v>0</v>
      </c>
      <c r="I1046" s="47">
        <f t="shared" si="96"/>
        <v>0</v>
      </c>
      <c r="J1046" s="70">
        <f t="shared" si="97"/>
        <v>0</v>
      </c>
      <c r="K1046" s="242">
        <f t="shared" si="98"/>
        <v>0</v>
      </c>
      <c r="L1046" s="279">
        <f t="shared" si="100"/>
        <v>0</v>
      </c>
      <c r="M1046" s="278">
        <f t="shared" si="101"/>
        <v>0</v>
      </c>
    </row>
    <row r="1047" customHeight="1" spans="1:13">
      <c r="A1047" s="269">
        <f t="shared" si="99"/>
        <v>7</v>
      </c>
      <c r="B1047" s="270">
        <v>2140599</v>
      </c>
      <c r="C1047" s="271" t="s">
        <v>1029</v>
      </c>
      <c r="D1047" s="273">
        <v>0</v>
      </c>
      <c r="E1047" s="273">
        <v>0</v>
      </c>
      <c r="F1047" s="273">
        <v>0</v>
      </c>
      <c r="G1047" s="273">
        <v>0</v>
      </c>
      <c r="H1047" s="273">
        <v>0</v>
      </c>
      <c r="I1047" s="47">
        <f t="shared" si="96"/>
        <v>0</v>
      </c>
      <c r="J1047" s="70">
        <f t="shared" si="97"/>
        <v>0</v>
      </c>
      <c r="K1047" s="242">
        <f t="shared" si="98"/>
        <v>0</v>
      </c>
      <c r="L1047" s="279">
        <f t="shared" si="100"/>
        <v>0</v>
      </c>
      <c r="M1047" s="278">
        <f t="shared" si="101"/>
        <v>0</v>
      </c>
    </row>
    <row r="1048" ht="18" customHeight="1" spans="1:13">
      <c r="A1048" s="269">
        <f t="shared" si="99"/>
        <v>5</v>
      </c>
      <c r="B1048" s="270">
        <v>21406</v>
      </c>
      <c r="C1048" s="271" t="s">
        <v>1030</v>
      </c>
      <c r="D1048" s="273">
        <v>0</v>
      </c>
      <c r="E1048" s="273">
        <v>9110</v>
      </c>
      <c r="F1048" s="273">
        <v>9110</v>
      </c>
      <c r="G1048" s="273">
        <v>0</v>
      </c>
      <c r="H1048" s="273">
        <v>23840</v>
      </c>
      <c r="I1048" s="47">
        <f t="shared" si="96"/>
        <v>0</v>
      </c>
      <c r="J1048" s="70">
        <f t="shared" si="97"/>
        <v>38.2130872483221</v>
      </c>
      <c r="K1048" s="242">
        <f t="shared" si="98"/>
        <v>18220</v>
      </c>
      <c r="L1048" s="279">
        <f t="shared" si="100"/>
        <v>42060</v>
      </c>
      <c r="M1048" s="278">
        <f t="shared" si="101"/>
        <v>32950</v>
      </c>
    </row>
    <row r="1049" ht="18" customHeight="1" spans="1:13">
      <c r="A1049" s="269">
        <f t="shared" si="99"/>
        <v>7</v>
      </c>
      <c r="B1049" s="270">
        <v>2140601</v>
      </c>
      <c r="C1049" s="271" t="s">
        <v>1031</v>
      </c>
      <c r="D1049" s="273">
        <v>0</v>
      </c>
      <c r="E1049" s="273">
        <v>9110</v>
      </c>
      <c r="F1049" s="273">
        <v>9110</v>
      </c>
      <c r="G1049" s="273">
        <v>0</v>
      </c>
      <c r="H1049" s="273">
        <v>3350</v>
      </c>
      <c r="I1049" s="47">
        <f t="shared" si="96"/>
        <v>0</v>
      </c>
      <c r="J1049" s="70">
        <f t="shared" si="97"/>
        <v>271.940298507463</v>
      </c>
      <c r="K1049" s="242">
        <f t="shared" si="98"/>
        <v>18220</v>
      </c>
      <c r="L1049" s="279">
        <f t="shared" si="100"/>
        <v>21570</v>
      </c>
      <c r="M1049" s="278">
        <f t="shared" si="101"/>
        <v>12460</v>
      </c>
    </row>
    <row r="1050" ht="18" customHeight="1" spans="1:13">
      <c r="A1050" s="269">
        <f t="shared" si="99"/>
        <v>7</v>
      </c>
      <c r="B1050" s="270">
        <v>2140602</v>
      </c>
      <c r="C1050" s="271" t="s">
        <v>1032</v>
      </c>
      <c r="D1050" s="273">
        <v>0</v>
      </c>
      <c r="E1050" s="273">
        <v>0</v>
      </c>
      <c r="F1050" s="273">
        <v>0</v>
      </c>
      <c r="G1050" s="273">
        <v>0</v>
      </c>
      <c r="H1050" s="273">
        <v>20490</v>
      </c>
      <c r="I1050" s="47">
        <f t="shared" si="96"/>
        <v>0</v>
      </c>
      <c r="J1050" s="70">
        <f t="shared" si="97"/>
        <v>0</v>
      </c>
      <c r="K1050" s="242">
        <f t="shared" si="98"/>
        <v>0</v>
      </c>
      <c r="L1050" s="279">
        <f t="shared" si="100"/>
        <v>20490</v>
      </c>
      <c r="M1050" s="278">
        <f t="shared" si="101"/>
        <v>20490</v>
      </c>
    </row>
    <row r="1051" customHeight="1" spans="1:13">
      <c r="A1051" s="269">
        <f t="shared" si="99"/>
        <v>7</v>
      </c>
      <c r="B1051" s="270">
        <v>2140603</v>
      </c>
      <c r="C1051" s="271" t="s">
        <v>1033</v>
      </c>
      <c r="D1051" s="273">
        <v>0</v>
      </c>
      <c r="E1051" s="273">
        <v>0</v>
      </c>
      <c r="F1051" s="273">
        <v>0</v>
      </c>
      <c r="G1051" s="273">
        <v>0</v>
      </c>
      <c r="H1051" s="273">
        <v>0</v>
      </c>
      <c r="I1051" s="47">
        <f t="shared" si="96"/>
        <v>0</v>
      </c>
      <c r="J1051" s="70">
        <f t="shared" si="97"/>
        <v>0</v>
      </c>
      <c r="K1051" s="242">
        <f t="shared" si="98"/>
        <v>0</v>
      </c>
      <c r="L1051" s="279">
        <f t="shared" si="100"/>
        <v>0</v>
      </c>
      <c r="M1051" s="278">
        <f t="shared" si="101"/>
        <v>0</v>
      </c>
    </row>
    <row r="1052" customHeight="1" spans="1:13">
      <c r="A1052" s="269">
        <f t="shared" si="99"/>
        <v>7</v>
      </c>
      <c r="B1052" s="270">
        <v>2140699</v>
      </c>
      <c r="C1052" s="271" t="s">
        <v>1034</v>
      </c>
      <c r="D1052" s="273">
        <v>0</v>
      </c>
      <c r="E1052" s="273">
        <v>0</v>
      </c>
      <c r="F1052" s="273">
        <v>0</v>
      </c>
      <c r="G1052" s="273">
        <v>0</v>
      </c>
      <c r="H1052" s="273">
        <v>0</v>
      </c>
      <c r="I1052" s="47">
        <f t="shared" si="96"/>
        <v>0</v>
      </c>
      <c r="J1052" s="70">
        <f t="shared" si="97"/>
        <v>0</v>
      </c>
      <c r="K1052" s="242">
        <f t="shared" si="98"/>
        <v>0</v>
      </c>
      <c r="L1052" s="279">
        <f t="shared" si="100"/>
        <v>0</v>
      </c>
      <c r="M1052" s="278">
        <f t="shared" si="101"/>
        <v>0</v>
      </c>
    </row>
    <row r="1053" ht="18" customHeight="1" spans="1:13">
      <c r="A1053" s="269">
        <f t="shared" si="99"/>
        <v>5</v>
      </c>
      <c r="B1053" s="270">
        <v>21499</v>
      </c>
      <c r="C1053" s="271" t="s">
        <v>1035</v>
      </c>
      <c r="D1053" s="273">
        <v>1084</v>
      </c>
      <c r="E1053" s="273">
        <v>17</v>
      </c>
      <c r="F1053" s="273">
        <v>17</v>
      </c>
      <c r="G1053" s="273">
        <v>0</v>
      </c>
      <c r="H1053" s="273">
        <v>99</v>
      </c>
      <c r="I1053" s="47">
        <f t="shared" si="96"/>
        <v>1.56826568265683</v>
      </c>
      <c r="J1053" s="70">
        <f t="shared" si="97"/>
        <v>17.1717171717172</v>
      </c>
      <c r="K1053" s="242">
        <f t="shared" si="98"/>
        <v>1118</v>
      </c>
      <c r="L1053" s="279">
        <f t="shared" si="100"/>
        <v>1217</v>
      </c>
      <c r="M1053" s="278">
        <f t="shared" si="101"/>
        <v>1200</v>
      </c>
    </row>
    <row r="1054" ht="18" customHeight="1" spans="1:13">
      <c r="A1054" s="269">
        <f t="shared" si="99"/>
        <v>7</v>
      </c>
      <c r="B1054" s="270">
        <v>2149901</v>
      </c>
      <c r="C1054" s="271" t="s">
        <v>1036</v>
      </c>
      <c r="D1054" s="273">
        <v>1084</v>
      </c>
      <c r="E1054" s="273">
        <v>17</v>
      </c>
      <c r="F1054" s="273">
        <v>17</v>
      </c>
      <c r="G1054" s="273">
        <v>0</v>
      </c>
      <c r="H1054" s="273">
        <v>0</v>
      </c>
      <c r="I1054" s="47">
        <f t="shared" si="96"/>
        <v>1.56826568265683</v>
      </c>
      <c r="J1054" s="70">
        <f t="shared" si="97"/>
        <v>0</v>
      </c>
      <c r="K1054" s="242">
        <f t="shared" si="98"/>
        <v>1118</v>
      </c>
      <c r="L1054" s="279">
        <f t="shared" si="100"/>
        <v>1118</v>
      </c>
      <c r="M1054" s="278">
        <f t="shared" si="101"/>
        <v>1101</v>
      </c>
    </row>
    <row r="1055" customHeight="1" spans="1:13">
      <c r="A1055" s="269">
        <f t="shared" si="99"/>
        <v>7</v>
      </c>
      <c r="B1055" s="270">
        <v>2149999</v>
      </c>
      <c r="C1055" s="271" t="s">
        <v>1037</v>
      </c>
      <c r="D1055" s="273">
        <v>0</v>
      </c>
      <c r="E1055" s="273">
        <v>0</v>
      </c>
      <c r="F1055" s="273">
        <v>0</v>
      </c>
      <c r="G1055" s="273">
        <v>0</v>
      </c>
      <c r="H1055" s="273">
        <v>99</v>
      </c>
      <c r="I1055" s="47">
        <f t="shared" si="96"/>
        <v>0</v>
      </c>
      <c r="J1055" s="70">
        <f t="shared" si="97"/>
        <v>0</v>
      </c>
      <c r="K1055" s="242">
        <f t="shared" si="98"/>
        <v>0</v>
      </c>
      <c r="L1055" s="279">
        <f t="shared" si="100"/>
        <v>99</v>
      </c>
      <c r="M1055" s="278">
        <f t="shared" si="101"/>
        <v>99</v>
      </c>
    </row>
    <row r="1056" ht="18" customHeight="1" spans="1:13">
      <c r="A1056" s="269">
        <f t="shared" si="99"/>
        <v>3</v>
      </c>
      <c r="B1056" s="270">
        <v>215</v>
      </c>
      <c r="C1056" s="271" t="s">
        <v>1038</v>
      </c>
      <c r="D1056" s="273">
        <v>2325</v>
      </c>
      <c r="E1056" s="273">
        <v>1348</v>
      </c>
      <c r="F1056" s="273">
        <v>1336</v>
      </c>
      <c r="G1056" s="273">
        <v>12</v>
      </c>
      <c r="H1056" s="273">
        <v>860</v>
      </c>
      <c r="I1056" s="47">
        <f t="shared" si="96"/>
        <v>57.9784946236559</v>
      </c>
      <c r="J1056" s="70">
        <f t="shared" si="97"/>
        <v>156.744186046512</v>
      </c>
      <c r="K1056" s="242">
        <f t="shared" si="98"/>
        <v>5021</v>
      </c>
      <c r="L1056" s="279">
        <f t="shared" si="100"/>
        <v>5881</v>
      </c>
      <c r="M1056" s="278">
        <f t="shared" si="101"/>
        <v>4533</v>
      </c>
    </row>
    <row r="1057" customHeight="1" spans="1:13">
      <c r="A1057" s="269">
        <f t="shared" si="99"/>
        <v>5</v>
      </c>
      <c r="B1057" s="270">
        <v>21501</v>
      </c>
      <c r="C1057" s="271" t="s">
        <v>1039</v>
      </c>
      <c r="D1057" s="273">
        <v>0</v>
      </c>
      <c r="E1057" s="273">
        <v>0</v>
      </c>
      <c r="F1057" s="273">
        <v>0</v>
      </c>
      <c r="G1057" s="273">
        <v>0</v>
      </c>
      <c r="H1057" s="273">
        <v>0</v>
      </c>
      <c r="I1057" s="47">
        <f t="shared" si="96"/>
        <v>0</v>
      </c>
      <c r="J1057" s="70">
        <f t="shared" si="97"/>
        <v>0</v>
      </c>
      <c r="K1057" s="242">
        <f t="shared" si="98"/>
        <v>0</v>
      </c>
      <c r="L1057" s="279">
        <f t="shared" si="100"/>
        <v>0</v>
      </c>
      <c r="M1057" s="278">
        <f t="shared" si="101"/>
        <v>0</v>
      </c>
    </row>
    <row r="1058" customHeight="1" spans="1:13">
      <c r="A1058" s="269">
        <f t="shared" si="99"/>
        <v>7</v>
      </c>
      <c r="B1058" s="270">
        <v>2150101</v>
      </c>
      <c r="C1058" s="271" t="s">
        <v>274</v>
      </c>
      <c r="D1058" s="273">
        <v>0</v>
      </c>
      <c r="E1058" s="273">
        <v>0</v>
      </c>
      <c r="F1058" s="273">
        <v>0</v>
      </c>
      <c r="G1058" s="273">
        <v>0</v>
      </c>
      <c r="H1058" s="273">
        <v>0</v>
      </c>
      <c r="I1058" s="47">
        <f t="shared" si="96"/>
        <v>0</v>
      </c>
      <c r="J1058" s="70">
        <f t="shared" si="97"/>
        <v>0</v>
      </c>
      <c r="K1058" s="242">
        <f t="shared" si="98"/>
        <v>0</v>
      </c>
      <c r="L1058" s="279">
        <f t="shared" si="100"/>
        <v>0</v>
      </c>
      <c r="M1058" s="278">
        <f t="shared" si="101"/>
        <v>0</v>
      </c>
    </row>
    <row r="1059" customHeight="1" spans="1:13">
      <c r="A1059" s="269">
        <f t="shared" si="99"/>
        <v>7</v>
      </c>
      <c r="B1059" s="270">
        <v>2150102</v>
      </c>
      <c r="C1059" s="271" t="s">
        <v>252</v>
      </c>
      <c r="D1059" s="273">
        <v>0</v>
      </c>
      <c r="E1059" s="273">
        <v>0</v>
      </c>
      <c r="F1059" s="273">
        <v>0</v>
      </c>
      <c r="G1059" s="273">
        <v>0</v>
      </c>
      <c r="H1059" s="273">
        <v>0</v>
      </c>
      <c r="I1059" s="47">
        <f t="shared" si="96"/>
        <v>0</v>
      </c>
      <c r="J1059" s="70">
        <f t="shared" si="97"/>
        <v>0</v>
      </c>
      <c r="K1059" s="242">
        <f t="shared" si="98"/>
        <v>0</v>
      </c>
      <c r="L1059" s="279">
        <f t="shared" si="100"/>
        <v>0</v>
      </c>
      <c r="M1059" s="278">
        <f t="shared" si="101"/>
        <v>0</v>
      </c>
    </row>
    <row r="1060" customHeight="1" spans="1:13">
      <c r="A1060" s="269">
        <f t="shared" si="99"/>
        <v>7</v>
      </c>
      <c r="B1060" s="270">
        <v>2150103</v>
      </c>
      <c r="C1060" s="271" t="s">
        <v>229</v>
      </c>
      <c r="D1060" s="273">
        <v>0</v>
      </c>
      <c r="E1060" s="273">
        <v>0</v>
      </c>
      <c r="F1060" s="273">
        <v>0</v>
      </c>
      <c r="G1060" s="273">
        <v>0</v>
      </c>
      <c r="H1060" s="273">
        <v>0</v>
      </c>
      <c r="I1060" s="47">
        <f t="shared" si="96"/>
        <v>0</v>
      </c>
      <c r="J1060" s="70">
        <f t="shared" si="97"/>
        <v>0</v>
      </c>
      <c r="K1060" s="242">
        <f t="shared" si="98"/>
        <v>0</v>
      </c>
      <c r="L1060" s="279">
        <f t="shared" si="100"/>
        <v>0</v>
      </c>
      <c r="M1060" s="278">
        <f t="shared" si="101"/>
        <v>0</v>
      </c>
    </row>
    <row r="1061" customHeight="1" spans="1:13">
      <c r="A1061" s="269">
        <f t="shared" si="99"/>
        <v>7</v>
      </c>
      <c r="B1061" s="270">
        <v>2150104</v>
      </c>
      <c r="C1061" s="271" t="s">
        <v>1040</v>
      </c>
      <c r="D1061" s="273">
        <v>0</v>
      </c>
      <c r="E1061" s="273">
        <v>0</v>
      </c>
      <c r="F1061" s="273">
        <v>0</v>
      </c>
      <c r="G1061" s="273">
        <v>0</v>
      </c>
      <c r="H1061" s="273">
        <v>0</v>
      </c>
      <c r="I1061" s="47">
        <f t="shared" si="96"/>
        <v>0</v>
      </c>
      <c r="J1061" s="70">
        <f t="shared" si="97"/>
        <v>0</v>
      </c>
      <c r="K1061" s="242">
        <f t="shared" si="98"/>
        <v>0</v>
      </c>
      <c r="L1061" s="279">
        <f t="shared" si="100"/>
        <v>0</v>
      </c>
      <c r="M1061" s="278">
        <f t="shared" si="101"/>
        <v>0</v>
      </c>
    </row>
    <row r="1062" customHeight="1" spans="1:13">
      <c r="A1062" s="269">
        <f t="shared" si="99"/>
        <v>7</v>
      </c>
      <c r="B1062" s="270">
        <v>2150105</v>
      </c>
      <c r="C1062" s="271" t="s">
        <v>1041</v>
      </c>
      <c r="D1062" s="273">
        <v>0</v>
      </c>
      <c r="E1062" s="273">
        <v>0</v>
      </c>
      <c r="F1062" s="273">
        <v>0</v>
      </c>
      <c r="G1062" s="273">
        <v>0</v>
      </c>
      <c r="H1062" s="273">
        <v>0</v>
      </c>
      <c r="I1062" s="47">
        <f t="shared" si="96"/>
        <v>0</v>
      </c>
      <c r="J1062" s="70">
        <f t="shared" si="97"/>
        <v>0</v>
      </c>
      <c r="K1062" s="242">
        <f t="shared" si="98"/>
        <v>0</v>
      </c>
      <c r="L1062" s="279">
        <f t="shared" si="100"/>
        <v>0</v>
      </c>
      <c r="M1062" s="278">
        <f t="shared" si="101"/>
        <v>0</v>
      </c>
    </row>
    <row r="1063" customHeight="1" spans="1:13">
      <c r="A1063" s="269">
        <f t="shared" si="99"/>
        <v>7</v>
      </c>
      <c r="B1063" s="270">
        <v>2150106</v>
      </c>
      <c r="C1063" s="271" t="s">
        <v>1042</v>
      </c>
      <c r="D1063" s="273">
        <v>0</v>
      </c>
      <c r="E1063" s="273">
        <v>0</v>
      </c>
      <c r="F1063" s="273">
        <v>0</v>
      </c>
      <c r="G1063" s="273">
        <v>0</v>
      </c>
      <c r="H1063" s="273">
        <v>0</v>
      </c>
      <c r="I1063" s="47">
        <f t="shared" si="96"/>
        <v>0</v>
      </c>
      <c r="J1063" s="70">
        <f t="shared" si="97"/>
        <v>0</v>
      </c>
      <c r="K1063" s="242">
        <f t="shared" si="98"/>
        <v>0</v>
      </c>
      <c r="L1063" s="279">
        <f t="shared" si="100"/>
        <v>0</v>
      </c>
      <c r="M1063" s="278">
        <f t="shared" si="101"/>
        <v>0</v>
      </c>
    </row>
    <row r="1064" customHeight="1" spans="1:13">
      <c r="A1064" s="269">
        <f t="shared" si="99"/>
        <v>7</v>
      </c>
      <c r="B1064" s="270">
        <v>2150107</v>
      </c>
      <c r="C1064" s="271" t="s">
        <v>1043</v>
      </c>
      <c r="D1064" s="273">
        <v>0</v>
      </c>
      <c r="E1064" s="273">
        <v>0</v>
      </c>
      <c r="F1064" s="273">
        <v>0</v>
      </c>
      <c r="G1064" s="273">
        <v>0</v>
      </c>
      <c r="H1064" s="273">
        <v>0</v>
      </c>
      <c r="I1064" s="47">
        <f t="shared" si="96"/>
        <v>0</v>
      </c>
      <c r="J1064" s="70">
        <f t="shared" si="97"/>
        <v>0</v>
      </c>
      <c r="K1064" s="242">
        <f t="shared" si="98"/>
        <v>0</v>
      </c>
      <c r="L1064" s="279">
        <f t="shared" si="100"/>
        <v>0</v>
      </c>
      <c r="M1064" s="278">
        <f t="shared" si="101"/>
        <v>0</v>
      </c>
    </row>
    <row r="1065" customHeight="1" spans="1:13">
      <c r="A1065" s="269">
        <f t="shared" si="99"/>
        <v>7</v>
      </c>
      <c r="B1065" s="270">
        <v>2150108</v>
      </c>
      <c r="C1065" s="271" t="s">
        <v>1044</v>
      </c>
      <c r="D1065" s="273">
        <v>0</v>
      </c>
      <c r="E1065" s="273">
        <v>0</v>
      </c>
      <c r="F1065" s="273">
        <v>0</v>
      </c>
      <c r="G1065" s="273">
        <v>0</v>
      </c>
      <c r="H1065" s="273">
        <v>0</v>
      </c>
      <c r="I1065" s="47">
        <f t="shared" si="96"/>
        <v>0</v>
      </c>
      <c r="J1065" s="70">
        <f t="shared" si="97"/>
        <v>0</v>
      </c>
      <c r="K1065" s="242">
        <f t="shared" si="98"/>
        <v>0</v>
      </c>
      <c r="L1065" s="279">
        <f t="shared" si="100"/>
        <v>0</v>
      </c>
      <c r="M1065" s="278">
        <f t="shared" si="101"/>
        <v>0</v>
      </c>
    </row>
    <row r="1066" customHeight="1" spans="1:13">
      <c r="A1066" s="269">
        <f t="shared" si="99"/>
        <v>7</v>
      </c>
      <c r="B1066" s="270">
        <v>2150199</v>
      </c>
      <c r="C1066" s="271" t="s">
        <v>1045</v>
      </c>
      <c r="D1066" s="273">
        <v>0</v>
      </c>
      <c r="E1066" s="273">
        <v>0</v>
      </c>
      <c r="F1066" s="273">
        <v>0</v>
      </c>
      <c r="G1066" s="273">
        <v>0</v>
      </c>
      <c r="H1066" s="273">
        <v>0</v>
      </c>
      <c r="I1066" s="47">
        <f t="shared" si="96"/>
        <v>0</v>
      </c>
      <c r="J1066" s="70">
        <f t="shared" si="97"/>
        <v>0</v>
      </c>
      <c r="K1066" s="242">
        <f t="shared" si="98"/>
        <v>0</v>
      </c>
      <c r="L1066" s="279">
        <f t="shared" si="100"/>
        <v>0</v>
      </c>
      <c r="M1066" s="278">
        <f t="shared" si="101"/>
        <v>0</v>
      </c>
    </row>
    <row r="1067" customHeight="1" spans="1:13">
      <c r="A1067" s="269">
        <f t="shared" si="99"/>
        <v>5</v>
      </c>
      <c r="B1067" s="270">
        <v>21502</v>
      </c>
      <c r="C1067" s="271" t="s">
        <v>1046</v>
      </c>
      <c r="D1067" s="273">
        <v>0</v>
      </c>
      <c r="E1067" s="273">
        <v>451</v>
      </c>
      <c r="F1067" s="273">
        <v>451</v>
      </c>
      <c r="G1067" s="273">
        <v>0</v>
      </c>
      <c r="H1067" s="273">
        <v>20</v>
      </c>
      <c r="I1067" s="47">
        <f t="shared" si="96"/>
        <v>0</v>
      </c>
      <c r="J1067" s="70">
        <f t="shared" si="97"/>
        <v>2255</v>
      </c>
      <c r="K1067" s="242">
        <f t="shared" si="98"/>
        <v>902</v>
      </c>
      <c r="L1067" s="279">
        <f t="shared" si="100"/>
        <v>922</v>
      </c>
      <c r="M1067" s="278">
        <f t="shared" si="101"/>
        <v>471</v>
      </c>
    </row>
    <row r="1068" customHeight="1" spans="1:13">
      <c r="A1068" s="269">
        <f t="shared" si="99"/>
        <v>7</v>
      </c>
      <c r="B1068" s="270">
        <v>2150201</v>
      </c>
      <c r="C1068" s="271" t="s">
        <v>274</v>
      </c>
      <c r="D1068" s="273">
        <v>0</v>
      </c>
      <c r="E1068" s="273">
        <v>0</v>
      </c>
      <c r="F1068" s="273">
        <v>0</v>
      </c>
      <c r="G1068" s="273">
        <v>0</v>
      </c>
      <c r="H1068" s="273">
        <v>0</v>
      </c>
      <c r="I1068" s="47">
        <f t="shared" si="96"/>
        <v>0</v>
      </c>
      <c r="J1068" s="70">
        <f t="shared" si="97"/>
        <v>0</v>
      </c>
      <c r="K1068" s="242">
        <f t="shared" si="98"/>
        <v>0</v>
      </c>
      <c r="L1068" s="279">
        <f t="shared" si="100"/>
        <v>0</v>
      </c>
      <c r="M1068" s="278">
        <f t="shared" si="101"/>
        <v>0</v>
      </c>
    </row>
    <row r="1069" customHeight="1" spans="1:13">
      <c r="A1069" s="269">
        <f t="shared" si="99"/>
        <v>7</v>
      </c>
      <c r="B1069" s="270">
        <v>2150202</v>
      </c>
      <c r="C1069" s="271" t="s">
        <v>252</v>
      </c>
      <c r="D1069" s="273">
        <v>0</v>
      </c>
      <c r="E1069" s="273">
        <v>0</v>
      </c>
      <c r="F1069" s="273">
        <v>0</v>
      </c>
      <c r="G1069" s="273">
        <v>0</v>
      </c>
      <c r="H1069" s="273">
        <v>0</v>
      </c>
      <c r="I1069" s="47">
        <f t="shared" si="96"/>
        <v>0</v>
      </c>
      <c r="J1069" s="70">
        <f t="shared" si="97"/>
        <v>0</v>
      </c>
      <c r="K1069" s="242">
        <f t="shared" si="98"/>
        <v>0</v>
      </c>
      <c r="L1069" s="279">
        <f t="shared" si="100"/>
        <v>0</v>
      </c>
      <c r="M1069" s="278">
        <f t="shared" si="101"/>
        <v>0</v>
      </c>
    </row>
    <row r="1070" customHeight="1" spans="1:13">
      <c r="A1070" s="269">
        <f t="shared" si="99"/>
        <v>7</v>
      </c>
      <c r="B1070" s="270">
        <v>2150203</v>
      </c>
      <c r="C1070" s="271" t="s">
        <v>229</v>
      </c>
      <c r="D1070" s="273">
        <v>0</v>
      </c>
      <c r="E1070" s="273">
        <v>0</v>
      </c>
      <c r="F1070" s="273">
        <v>0</v>
      </c>
      <c r="G1070" s="273">
        <v>0</v>
      </c>
      <c r="H1070" s="273">
        <v>0</v>
      </c>
      <c r="I1070" s="47">
        <f t="shared" si="96"/>
        <v>0</v>
      </c>
      <c r="J1070" s="70">
        <f t="shared" si="97"/>
        <v>0</v>
      </c>
      <c r="K1070" s="242">
        <f t="shared" si="98"/>
        <v>0</v>
      </c>
      <c r="L1070" s="279">
        <f t="shared" si="100"/>
        <v>0</v>
      </c>
      <c r="M1070" s="278">
        <f t="shared" si="101"/>
        <v>0</v>
      </c>
    </row>
    <row r="1071" customHeight="1" spans="1:13">
      <c r="A1071" s="269">
        <f t="shared" si="99"/>
        <v>7</v>
      </c>
      <c r="B1071" s="270">
        <v>2150204</v>
      </c>
      <c r="C1071" s="271" t="s">
        <v>1047</v>
      </c>
      <c r="D1071" s="273">
        <v>0</v>
      </c>
      <c r="E1071" s="273">
        <v>0</v>
      </c>
      <c r="F1071" s="273">
        <v>0</v>
      </c>
      <c r="G1071" s="273">
        <v>0</v>
      </c>
      <c r="H1071" s="273">
        <v>0</v>
      </c>
      <c r="I1071" s="47">
        <f t="shared" si="96"/>
        <v>0</v>
      </c>
      <c r="J1071" s="70">
        <f t="shared" si="97"/>
        <v>0</v>
      </c>
      <c r="K1071" s="242">
        <f t="shared" si="98"/>
        <v>0</v>
      </c>
      <c r="L1071" s="279">
        <f t="shared" si="100"/>
        <v>0</v>
      </c>
      <c r="M1071" s="278">
        <f t="shared" si="101"/>
        <v>0</v>
      </c>
    </row>
    <row r="1072" customHeight="1" spans="1:13">
      <c r="A1072" s="269">
        <f t="shared" si="99"/>
        <v>7</v>
      </c>
      <c r="B1072" s="270">
        <v>2150205</v>
      </c>
      <c r="C1072" s="271" t="s">
        <v>1048</v>
      </c>
      <c r="D1072" s="273">
        <v>0</v>
      </c>
      <c r="E1072" s="273">
        <v>0</v>
      </c>
      <c r="F1072" s="273">
        <v>0</v>
      </c>
      <c r="G1072" s="273">
        <v>0</v>
      </c>
      <c r="H1072" s="273">
        <v>0</v>
      </c>
      <c r="I1072" s="47">
        <f t="shared" si="96"/>
        <v>0</v>
      </c>
      <c r="J1072" s="70">
        <f t="shared" si="97"/>
        <v>0</v>
      </c>
      <c r="K1072" s="242">
        <f t="shared" si="98"/>
        <v>0</v>
      </c>
      <c r="L1072" s="279">
        <f t="shared" si="100"/>
        <v>0</v>
      </c>
      <c r="M1072" s="278">
        <f t="shared" si="101"/>
        <v>0</v>
      </c>
    </row>
    <row r="1073" customHeight="1" spans="1:13">
      <c r="A1073" s="269">
        <f t="shared" si="99"/>
        <v>7</v>
      </c>
      <c r="B1073" s="270">
        <v>2150206</v>
      </c>
      <c r="C1073" s="271" t="s">
        <v>1049</v>
      </c>
      <c r="D1073" s="273">
        <v>0</v>
      </c>
      <c r="E1073" s="273">
        <v>0</v>
      </c>
      <c r="F1073" s="273">
        <v>0</v>
      </c>
      <c r="G1073" s="273">
        <v>0</v>
      </c>
      <c r="H1073" s="273">
        <v>0</v>
      </c>
      <c r="I1073" s="47">
        <f t="shared" si="96"/>
        <v>0</v>
      </c>
      <c r="J1073" s="70">
        <f t="shared" si="97"/>
        <v>0</v>
      </c>
      <c r="K1073" s="242">
        <f t="shared" si="98"/>
        <v>0</v>
      </c>
      <c r="L1073" s="279">
        <f t="shared" si="100"/>
        <v>0</v>
      </c>
      <c r="M1073" s="278">
        <f t="shared" si="101"/>
        <v>0</v>
      </c>
    </row>
    <row r="1074" customHeight="1" spans="1:13">
      <c r="A1074" s="269">
        <f t="shared" si="99"/>
        <v>7</v>
      </c>
      <c r="B1074" s="270">
        <v>2150207</v>
      </c>
      <c r="C1074" s="271" t="s">
        <v>1050</v>
      </c>
      <c r="D1074" s="273">
        <v>0</v>
      </c>
      <c r="E1074" s="273">
        <v>0</v>
      </c>
      <c r="F1074" s="273">
        <v>0</v>
      </c>
      <c r="G1074" s="273">
        <v>0</v>
      </c>
      <c r="H1074" s="273">
        <v>0</v>
      </c>
      <c r="I1074" s="47">
        <f t="shared" si="96"/>
        <v>0</v>
      </c>
      <c r="J1074" s="70">
        <f t="shared" si="97"/>
        <v>0</v>
      </c>
      <c r="K1074" s="242">
        <f t="shared" si="98"/>
        <v>0</v>
      </c>
      <c r="L1074" s="279">
        <f t="shared" si="100"/>
        <v>0</v>
      </c>
      <c r="M1074" s="278">
        <f t="shared" si="101"/>
        <v>0</v>
      </c>
    </row>
    <row r="1075" customHeight="1" spans="1:13">
      <c r="A1075" s="269">
        <f t="shared" si="99"/>
        <v>7</v>
      </c>
      <c r="B1075" s="270">
        <v>2150208</v>
      </c>
      <c r="C1075" s="271" t="s">
        <v>1051</v>
      </c>
      <c r="D1075" s="273">
        <v>0</v>
      </c>
      <c r="E1075" s="273">
        <v>0</v>
      </c>
      <c r="F1075" s="273">
        <v>0</v>
      </c>
      <c r="G1075" s="273">
        <v>0</v>
      </c>
      <c r="H1075" s="273">
        <v>0</v>
      </c>
      <c r="I1075" s="47">
        <f t="shared" si="96"/>
        <v>0</v>
      </c>
      <c r="J1075" s="70">
        <f t="shared" si="97"/>
        <v>0</v>
      </c>
      <c r="K1075" s="242">
        <f t="shared" si="98"/>
        <v>0</v>
      </c>
      <c r="L1075" s="279">
        <f t="shared" si="100"/>
        <v>0</v>
      </c>
      <c r="M1075" s="278">
        <f t="shared" si="101"/>
        <v>0</v>
      </c>
    </row>
    <row r="1076" customHeight="1" spans="1:13">
      <c r="A1076" s="269">
        <f t="shared" si="99"/>
        <v>7</v>
      </c>
      <c r="B1076" s="270">
        <v>2150209</v>
      </c>
      <c r="C1076" s="271" t="s">
        <v>1052</v>
      </c>
      <c r="D1076" s="273">
        <v>0</v>
      </c>
      <c r="E1076" s="273">
        <v>0</v>
      </c>
      <c r="F1076" s="273">
        <v>0</v>
      </c>
      <c r="G1076" s="273">
        <v>0</v>
      </c>
      <c r="H1076" s="273">
        <v>0</v>
      </c>
      <c r="I1076" s="47">
        <f t="shared" si="96"/>
        <v>0</v>
      </c>
      <c r="J1076" s="70">
        <f t="shared" si="97"/>
        <v>0</v>
      </c>
      <c r="K1076" s="242">
        <f t="shared" si="98"/>
        <v>0</v>
      </c>
      <c r="L1076" s="279">
        <f t="shared" si="100"/>
        <v>0</v>
      </c>
      <c r="M1076" s="278">
        <f t="shared" si="101"/>
        <v>0</v>
      </c>
    </row>
    <row r="1077" customHeight="1" spans="1:13">
      <c r="A1077" s="269">
        <f t="shared" si="99"/>
        <v>7</v>
      </c>
      <c r="B1077" s="270">
        <v>2150210</v>
      </c>
      <c r="C1077" s="271" t="s">
        <v>1053</v>
      </c>
      <c r="D1077" s="273">
        <v>0</v>
      </c>
      <c r="E1077" s="273">
        <v>0</v>
      </c>
      <c r="F1077" s="273">
        <v>0</v>
      </c>
      <c r="G1077" s="273">
        <v>0</v>
      </c>
      <c r="H1077" s="273">
        <v>0</v>
      </c>
      <c r="I1077" s="47">
        <f t="shared" si="96"/>
        <v>0</v>
      </c>
      <c r="J1077" s="70">
        <f t="shared" si="97"/>
        <v>0</v>
      </c>
      <c r="K1077" s="242">
        <f t="shared" si="98"/>
        <v>0</v>
      </c>
      <c r="L1077" s="279">
        <f t="shared" si="100"/>
        <v>0</v>
      </c>
      <c r="M1077" s="278">
        <f t="shared" si="101"/>
        <v>0</v>
      </c>
    </row>
    <row r="1078" customHeight="1" spans="1:13">
      <c r="A1078" s="269">
        <f t="shared" si="99"/>
        <v>7</v>
      </c>
      <c r="B1078" s="270">
        <v>2150212</v>
      </c>
      <c r="C1078" s="271" t="s">
        <v>1054</v>
      </c>
      <c r="D1078" s="273">
        <v>0</v>
      </c>
      <c r="E1078" s="273">
        <v>0</v>
      </c>
      <c r="F1078" s="273">
        <v>0</v>
      </c>
      <c r="G1078" s="273">
        <v>0</v>
      </c>
      <c r="H1078" s="273">
        <v>0</v>
      </c>
      <c r="I1078" s="47">
        <f t="shared" si="96"/>
        <v>0</v>
      </c>
      <c r="J1078" s="70">
        <f t="shared" si="97"/>
        <v>0</v>
      </c>
      <c r="K1078" s="242">
        <f t="shared" si="98"/>
        <v>0</v>
      </c>
      <c r="L1078" s="279">
        <f t="shared" si="100"/>
        <v>0</v>
      </c>
      <c r="M1078" s="278">
        <f t="shared" si="101"/>
        <v>0</v>
      </c>
    </row>
    <row r="1079" customHeight="1" spans="1:13">
      <c r="A1079" s="269">
        <f t="shared" si="99"/>
        <v>7</v>
      </c>
      <c r="B1079" s="270">
        <v>2150213</v>
      </c>
      <c r="C1079" s="271" t="s">
        <v>1055</v>
      </c>
      <c r="D1079" s="273">
        <v>0</v>
      </c>
      <c r="E1079" s="273">
        <v>0</v>
      </c>
      <c r="F1079" s="273">
        <v>0</v>
      </c>
      <c r="G1079" s="273">
        <v>0</v>
      </c>
      <c r="H1079" s="273">
        <v>0</v>
      </c>
      <c r="I1079" s="47">
        <f t="shared" si="96"/>
        <v>0</v>
      </c>
      <c r="J1079" s="70">
        <f t="shared" si="97"/>
        <v>0</v>
      </c>
      <c r="K1079" s="242">
        <f t="shared" si="98"/>
        <v>0</v>
      </c>
      <c r="L1079" s="279">
        <f t="shared" si="100"/>
        <v>0</v>
      </c>
      <c r="M1079" s="278">
        <f t="shared" si="101"/>
        <v>0</v>
      </c>
    </row>
    <row r="1080" customHeight="1" spans="1:13">
      <c r="A1080" s="269">
        <f t="shared" si="99"/>
        <v>7</v>
      </c>
      <c r="B1080" s="270">
        <v>2150214</v>
      </c>
      <c r="C1080" s="271" t="s">
        <v>1056</v>
      </c>
      <c r="D1080" s="273">
        <v>0</v>
      </c>
      <c r="E1080" s="273">
        <v>0</v>
      </c>
      <c r="F1080" s="273">
        <v>0</v>
      </c>
      <c r="G1080" s="273">
        <v>0</v>
      </c>
      <c r="H1080" s="273">
        <v>0</v>
      </c>
      <c r="I1080" s="47">
        <f t="shared" si="96"/>
        <v>0</v>
      </c>
      <c r="J1080" s="70">
        <f t="shared" si="97"/>
        <v>0</v>
      </c>
      <c r="K1080" s="242">
        <f t="shared" si="98"/>
        <v>0</v>
      </c>
      <c r="L1080" s="279">
        <f t="shared" si="100"/>
        <v>0</v>
      </c>
      <c r="M1080" s="278">
        <f t="shared" si="101"/>
        <v>0</v>
      </c>
    </row>
    <row r="1081" customHeight="1" spans="1:13">
      <c r="A1081" s="269">
        <f t="shared" si="99"/>
        <v>7</v>
      </c>
      <c r="B1081" s="270">
        <v>2150215</v>
      </c>
      <c r="C1081" s="271" t="s">
        <v>1057</v>
      </c>
      <c r="D1081" s="273">
        <v>0</v>
      </c>
      <c r="E1081" s="273">
        <v>0</v>
      </c>
      <c r="F1081" s="273">
        <v>0</v>
      </c>
      <c r="G1081" s="273">
        <v>0</v>
      </c>
      <c r="H1081" s="273">
        <v>0</v>
      </c>
      <c r="I1081" s="47">
        <f t="shared" si="96"/>
        <v>0</v>
      </c>
      <c r="J1081" s="70">
        <f t="shared" si="97"/>
        <v>0</v>
      </c>
      <c r="K1081" s="242">
        <f t="shared" si="98"/>
        <v>0</v>
      </c>
      <c r="L1081" s="279">
        <f t="shared" si="100"/>
        <v>0</v>
      </c>
      <c r="M1081" s="278">
        <f t="shared" si="101"/>
        <v>0</v>
      </c>
    </row>
    <row r="1082" customHeight="1" spans="1:13">
      <c r="A1082" s="269">
        <f t="shared" si="99"/>
        <v>7</v>
      </c>
      <c r="B1082" s="270">
        <v>2150299</v>
      </c>
      <c r="C1082" s="271" t="s">
        <v>1058</v>
      </c>
      <c r="D1082" s="273">
        <v>0</v>
      </c>
      <c r="E1082" s="273">
        <v>451</v>
      </c>
      <c r="F1082" s="273">
        <v>451</v>
      </c>
      <c r="G1082" s="273">
        <v>0</v>
      </c>
      <c r="H1082" s="273">
        <v>20</v>
      </c>
      <c r="I1082" s="47">
        <f t="shared" si="96"/>
        <v>0</v>
      </c>
      <c r="J1082" s="70">
        <f t="shared" si="97"/>
        <v>2255</v>
      </c>
      <c r="K1082" s="242">
        <f t="shared" si="98"/>
        <v>902</v>
      </c>
      <c r="L1082" s="279">
        <f t="shared" si="100"/>
        <v>922</v>
      </c>
      <c r="M1082" s="278">
        <f t="shared" si="101"/>
        <v>471</v>
      </c>
    </row>
    <row r="1083" customHeight="1" spans="1:13">
      <c r="A1083" s="269">
        <f t="shared" si="99"/>
        <v>5</v>
      </c>
      <c r="B1083" s="270">
        <v>21503</v>
      </c>
      <c r="C1083" s="271" t="s">
        <v>1059</v>
      </c>
      <c r="D1083" s="273">
        <v>0</v>
      </c>
      <c r="E1083" s="273">
        <v>0</v>
      </c>
      <c r="F1083" s="273">
        <v>0</v>
      </c>
      <c r="G1083" s="273">
        <v>0</v>
      </c>
      <c r="H1083" s="273">
        <v>0</v>
      </c>
      <c r="I1083" s="47">
        <f t="shared" si="96"/>
        <v>0</v>
      </c>
      <c r="J1083" s="70">
        <f t="shared" si="97"/>
        <v>0</v>
      </c>
      <c r="K1083" s="242">
        <f t="shared" si="98"/>
        <v>0</v>
      </c>
      <c r="L1083" s="279">
        <f t="shared" si="100"/>
        <v>0</v>
      </c>
      <c r="M1083" s="278">
        <f t="shared" si="101"/>
        <v>0</v>
      </c>
    </row>
    <row r="1084" customHeight="1" spans="1:13">
      <c r="A1084" s="269">
        <f t="shared" si="99"/>
        <v>7</v>
      </c>
      <c r="B1084" s="270">
        <v>2150301</v>
      </c>
      <c r="C1084" s="271" t="s">
        <v>274</v>
      </c>
      <c r="D1084" s="273">
        <v>0</v>
      </c>
      <c r="E1084" s="273">
        <v>0</v>
      </c>
      <c r="F1084" s="273">
        <v>0</v>
      </c>
      <c r="G1084" s="273">
        <v>0</v>
      </c>
      <c r="H1084" s="273">
        <v>0</v>
      </c>
      <c r="I1084" s="47">
        <f t="shared" si="96"/>
        <v>0</v>
      </c>
      <c r="J1084" s="70">
        <f t="shared" si="97"/>
        <v>0</v>
      </c>
      <c r="K1084" s="242">
        <f t="shared" si="98"/>
        <v>0</v>
      </c>
      <c r="L1084" s="279">
        <f t="shared" si="100"/>
        <v>0</v>
      </c>
      <c r="M1084" s="278">
        <f t="shared" si="101"/>
        <v>0</v>
      </c>
    </row>
    <row r="1085" customHeight="1" spans="1:13">
      <c r="A1085" s="269">
        <f t="shared" si="99"/>
        <v>7</v>
      </c>
      <c r="B1085" s="270">
        <v>2150302</v>
      </c>
      <c r="C1085" s="271" t="s">
        <v>252</v>
      </c>
      <c r="D1085" s="273">
        <v>0</v>
      </c>
      <c r="E1085" s="273">
        <v>0</v>
      </c>
      <c r="F1085" s="273">
        <v>0</v>
      </c>
      <c r="G1085" s="273">
        <v>0</v>
      </c>
      <c r="H1085" s="273">
        <v>0</v>
      </c>
      <c r="I1085" s="47">
        <f t="shared" si="96"/>
        <v>0</v>
      </c>
      <c r="J1085" s="70">
        <f t="shared" si="97"/>
        <v>0</v>
      </c>
      <c r="K1085" s="242">
        <f t="shared" si="98"/>
        <v>0</v>
      </c>
      <c r="L1085" s="279">
        <f t="shared" si="100"/>
        <v>0</v>
      </c>
      <c r="M1085" s="278">
        <f t="shared" si="101"/>
        <v>0</v>
      </c>
    </row>
    <row r="1086" customHeight="1" spans="1:13">
      <c r="A1086" s="269">
        <f t="shared" si="99"/>
        <v>7</v>
      </c>
      <c r="B1086" s="270">
        <v>2150303</v>
      </c>
      <c r="C1086" s="271" t="s">
        <v>229</v>
      </c>
      <c r="D1086" s="273">
        <v>0</v>
      </c>
      <c r="E1086" s="273">
        <v>0</v>
      </c>
      <c r="F1086" s="273">
        <v>0</v>
      </c>
      <c r="G1086" s="273">
        <v>0</v>
      </c>
      <c r="H1086" s="273">
        <v>0</v>
      </c>
      <c r="I1086" s="47">
        <f t="shared" si="96"/>
        <v>0</v>
      </c>
      <c r="J1086" s="70">
        <f t="shared" si="97"/>
        <v>0</v>
      </c>
      <c r="K1086" s="242">
        <f t="shared" si="98"/>
        <v>0</v>
      </c>
      <c r="L1086" s="279">
        <f t="shared" si="100"/>
        <v>0</v>
      </c>
      <c r="M1086" s="278">
        <f t="shared" si="101"/>
        <v>0</v>
      </c>
    </row>
    <row r="1087" customHeight="1" spans="1:13">
      <c r="A1087" s="269">
        <f t="shared" si="99"/>
        <v>7</v>
      </c>
      <c r="B1087" s="270">
        <v>2150399</v>
      </c>
      <c r="C1087" s="271" t="s">
        <v>1060</v>
      </c>
      <c r="D1087" s="273">
        <v>0</v>
      </c>
      <c r="E1087" s="273">
        <v>0</v>
      </c>
      <c r="F1087" s="273">
        <v>0</v>
      </c>
      <c r="G1087" s="273">
        <v>0</v>
      </c>
      <c r="H1087" s="273">
        <v>0</v>
      </c>
      <c r="I1087" s="47">
        <f t="shared" si="96"/>
        <v>0</v>
      </c>
      <c r="J1087" s="70">
        <f t="shared" si="97"/>
        <v>0</v>
      </c>
      <c r="K1087" s="242">
        <f t="shared" si="98"/>
        <v>0</v>
      </c>
      <c r="L1087" s="279">
        <f t="shared" si="100"/>
        <v>0</v>
      </c>
      <c r="M1087" s="278">
        <f t="shared" si="101"/>
        <v>0</v>
      </c>
    </row>
    <row r="1088" ht="18" customHeight="1" spans="1:13">
      <c r="A1088" s="269">
        <f t="shared" si="99"/>
        <v>5</v>
      </c>
      <c r="B1088" s="270">
        <v>21505</v>
      </c>
      <c r="C1088" s="271" t="s">
        <v>1061</v>
      </c>
      <c r="D1088" s="273">
        <v>1068</v>
      </c>
      <c r="E1088" s="273">
        <v>504</v>
      </c>
      <c r="F1088" s="273">
        <v>492</v>
      </c>
      <c r="G1088" s="273">
        <v>12</v>
      </c>
      <c r="H1088" s="273">
        <v>600</v>
      </c>
      <c r="I1088" s="47">
        <f t="shared" si="96"/>
        <v>47.1910112359551</v>
      </c>
      <c r="J1088" s="70">
        <f t="shared" si="97"/>
        <v>84</v>
      </c>
      <c r="K1088" s="242">
        <f t="shared" si="98"/>
        <v>2076</v>
      </c>
      <c r="L1088" s="279">
        <f t="shared" si="100"/>
        <v>2676</v>
      </c>
      <c r="M1088" s="278">
        <f t="shared" si="101"/>
        <v>2172</v>
      </c>
    </row>
    <row r="1089" ht="18" customHeight="1" spans="1:13">
      <c r="A1089" s="269">
        <f t="shared" si="99"/>
        <v>7</v>
      </c>
      <c r="B1089" s="270">
        <v>2150501</v>
      </c>
      <c r="C1089" s="271" t="s">
        <v>227</v>
      </c>
      <c r="D1089" s="273">
        <v>278</v>
      </c>
      <c r="E1089" s="273">
        <v>134</v>
      </c>
      <c r="F1089" s="273">
        <v>134</v>
      </c>
      <c r="G1089" s="273">
        <v>0</v>
      </c>
      <c r="H1089" s="273">
        <v>93</v>
      </c>
      <c r="I1089" s="47">
        <f t="shared" si="96"/>
        <v>48.2014388489209</v>
      </c>
      <c r="J1089" s="70">
        <f t="shared" si="97"/>
        <v>144.086021505376</v>
      </c>
      <c r="K1089" s="242">
        <f t="shared" si="98"/>
        <v>546</v>
      </c>
      <c r="L1089" s="279">
        <f t="shared" si="100"/>
        <v>639</v>
      </c>
      <c r="M1089" s="278">
        <f t="shared" si="101"/>
        <v>505</v>
      </c>
    </row>
    <row r="1090" ht="18" customHeight="1" spans="1:13">
      <c r="A1090" s="269">
        <f t="shared" si="99"/>
        <v>7</v>
      </c>
      <c r="B1090" s="270">
        <v>2150502</v>
      </c>
      <c r="C1090" s="271" t="s">
        <v>228</v>
      </c>
      <c r="D1090" s="273">
        <v>0</v>
      </c>
      <c r="E1090" s="273">
        <v>0</v>
      </c>
      <c r="F1090" s="273">
        <v>0</v>
      </c>
      <c r="G1090" s="273">
        <v>0</v>
      </c>
      <c r="H1090" s="273">
        <v>27</v>
      </c>
      <c r="I1090" s="47">
        <f t="shared" si="96"/>
        <v>0</v>
      </c>
      <c r="J1090" s="70">
        <f t="shared" si="97"/>
        <v>0</v>
      </c>
      <c r="K1090" s="242">
        <f t="shared" si="98"/>
        <v>0</v>
      </c>
      <c r="L1090" s="279">
        <f t="shared" si="100"/>
        <v>27</v>
      </c>
      <c r="M1090" s="278">
        <f t="shared" si="101"/>
        <v>27</v>
      </c>
    </row>
    <row r="1091" customHeight="1" spans="1:13">
      <c r="A1091" s="269">
        <f t="shared" si="99"/>
        <v>7</v>
      </c>
      <c r="B1091" s="270">
        <v>2150503</v>
      </c>
      <c r="C1091" s="271" t="s">
        <v>229</v>
      </c>
      <c r="D1091" s="273">
        <v>0</v>
      </c>
      <c r="E1091" s="273">
        <v>0</v>
      </c>
      <c r="F1091" s="273">
        <v>0</v>
      </c>
      <c r="G1091" s="273">
        <v>0</v>
      </c>
      <c r="H1091" s="273">
        <v>0</v>
      </c>
      <c r="I1091" s="47">
        <f t="shared" si="96"/>
        <v>0</v>
      </c>
      <c r="J1091" s="70">
        <f t="shared" si="97"/>
        <v>0</v>
      </c>
      <c r="K1091" s="242">
        <f t="shared" si="98"/>
        <v>0</v>
      </c>
      <c r="L1091" s="279">
        <f t="shared" si="100"/>
        <v>0</v>
      </c>
      <c r="M1091" s="278">
        <f t="shared" si="101"/>
        <v>0</v>
      </c>
    </row>
    <row r="1092" customHeight="1" spans="1:13">
      <c r="A1092" s="269">
        <f t="shared" si="99"/>
        <v>7</v>
      </c>
      <c r="B1092" s="270">
        <v>2150505</v>
      </c>
      <c r="C1092" s="271" t="s">
        <v>1062</v>
      </c>
      <c r="D1092" s="273">
        <v>0</v>
      </c>
      <c r="E1092" s="273">
        <v>0</v>
      </c>
      <c r="F1092" s="273">
        <v>0</v>
      </c>
      <c r="G1092" s="273">
        <v>0</v>
      </c>
      <c r="H1092" s="273">
        <v>0</v>
      </c>
      <c r="I1092" s="47">
        <f t="shared" si="96"/>
        <v>0</v>
      </c>
      <c r="J1092" s="70">
        <f t="shared" si="97"/>
        <v>0</v>
      </c>
      <c r="K1092" s="242">
        <f t="shared" si="98"/>
        <v>0</v>
      </c>
      <c r="L1092" s="279">
        <f t="shared" si="100"/>
        <v>0</v>
      </c>
      <c r="M1092" s="278">
        <f t="shared" si="101"/>
        <v>0</v>
      </c>
    </row>
    <row r="1093" customHeight="1" spans="1:13">
      <c r="A1093" s="269">
        <f t="shared" si="99"/>
        <v>7</v>
      </c>
      <c r="B1093" s="270">
        <v>2150506</v>
      </c>
      <c r="C1093" s="271" t="s">
        <v>1063</v>
      </c>
      <c r="D1093" s="273">
        <v>0</v>
      </c>
      <c r="E1093" s="273">
        <v>0</v>
      </c>
      <c r="F1093" s="273">
        <v>0</v>
      </c>
      <c r="G1093" s="273">
        <v>0</v>
      </c>
      <c r="H1093" s="273">
        <v>0</v>
      </c>
      <c r="I1093" s="47">
        <f t="shared" si="96"/>
        <v>0</v>
      </c>
      <c r="J1093" s="70">
        <f t="shared" si="97"/>
        <v>0</v>
      </c>
      <c r="K1093" s="242">
        <f t="shared" si="98"/>
        <v>0</v>
      </c>
      <c r="L1093" s="279">
        <f t="shared" si="100"/>
        <v>0</v>
      </c>
      <c r="M1093" s="278">
        <f t="shared" si="101"/>
        <v>0</v>
      </c>
    </row>
    <row r="1094" customHeight="1" spans="1:13">
      <c r="A1094" s="269">
        <f t="shared" si="99"/>
        <v>7</v>
      </c>
      <c r="B1094" s="270">
        <v>2150507</v>
      </c>
      <c r="C1094" s="271" t="s">
        <v>1064</v>
      </c>
      <c r="D1094" s="273">
        <v>0</v>
      </c>
      <c r="E1094" s="273">
        <v>0</v>
      </c>
      <c r="F1094" s="273">
        <v>0</v>
      </c>
      <c r="G1094" s="273">
        <v>0</v>
      </c>
      <c r="H1094" s="273">
        <v>0</v>
      </c>
      <c r="I1094" s="47">
        <f t="shared" si="96"/>
        <v>0</v>
      </c>
      <c r="J1094" s="70">
        <f t="shared" si="97"/>
        <v>0</v>
      </c>
      <c r="K1094" s="242">
        <f t="shared" si="98"/>
        <v>0</v>
      </c>
      <c r="L1094" s="279">
        <f t="shared" si="100"/>
        <v>0</v>
      </c>
      <c r="M1094" s="278">
        <f t="shared" si="101"/>
        <v>0</v>
      </c>
    </row>
    <row r="1095" customHeight="1" spans="1:13">
      <c r="A1095" s="269">
        <f t="shared" si="99"/>
        <v>7</v>
      </c>
      <c r="B1095" s="270">
        <v>2150508</v>
      </c>
      <c r="C1095" s="271" t="s">
        <v>1065</v>
      </c>
      <c r="D1095" s="273">
        <v>0</v>
      </c>
      <c r="E1095" s="273">
        <v>0</v>
      </c>
      <c r="F1095" s="273">
        <v>0</v>
      </c>
      <c r="G1095" s="273">
        <v>0</v>
      </c>
      <c r="H1095" s="273">
        <v>0</v>
      </c>
      <c r="I1095" s="47">
        <f t="shared" si="96"/>
        <v>0</v>
      </c>
      <c r="J1095" s="70">
        <f t="shared" si="97"/>
        <v>0</v>
      </c>
      <c r="K1095" s="242">
        <f t="shared" si="98"/>
        <v>0</v>
      </c>
      <c r="L1095" s="279">
        <f t="shared" si="100"/>
        <v>0</v>
      </c>
      <c r="M1095" s="278">
        <f t="shared" si="101"/>
        <v>0</v>
      </c>
    </row>
    <row r="1096" customHeight="1" spans="1:13">
      <c r="A1096" s="269">
        <f t="shared" si="99"/>
        <v>7</v>
      </c>
      <c r="B1096" s="270">
        <v>2150509</v>
      </c>
      <c r="C1096" s="271" t="s">
        <v>1066</v>
      </c>
      <c r="D1096" s="273">
        <v>0</v>
      </c>
      <c r="E1096" s="273">
        <v>0</v>
      </c>
      <c r="F1096" s="273">
        <v>0</v>
      </c>
      <c r="G1096" s="273">
        <v>0</v>
      </c>
      <c r="H1096" s="273">
        <v>0</v>
      </c>
      <c r="I1096" s="47">
        <f t="shared" ref="I1096:I1159" si="102">IFERROR(E1096/D1096,0)*100</f>
        <v>0</v>
      </c>
      <c r="J1096" s="70">
        <f t="shared" ref="J1096:J1159" si="103">IFERROR(E1096/H1096,0)*100</f>
        <v>0</v>
      </c>
      <c r="K1096" s="242">
        <f t="shared" si="98"/>
        <v>0</v>
      </c>
      <c r="L1096" s="279">
        <f t="shared" si="100"/>
        <v>0</v>
      </c>
      <c r="M1096" s="278">
        <f t="shared" si="101"/>
        <v>0</v>
      </c>
    </row>
    <row r="1097" ht="18" customHeight="1" spans="1:13">
      <c r="A1097" s="269">
        <f t="shared" si="99"/>
        <v>7</v>
      </c>
      <c r="B1097" s="270">
        <v>2150510</v>
      </c>
      <c r="C1097" s="271" t="s">
        <v>1067</v>
      </c>
      <c r="D1097" s="273">
        <v>0</v>
      </c>
      <c r="E1097" s="273">
        <v>0</v>
      </c>
      <c r="F1097" s="273">
        <v>0</v>
      </c>
      <c r="G1097" s="273">
        <v>0</v>
      </c>
      <c r="H1097" s="273">
        <v>0</v>
      </c>
      <c r="I1097" s="47">
        <f t="shared" si="102"/>
        <v>0</v>
      </c>
      <c r="J1097" s="70">
        <f t="shared" si="103"/>
        <v>0</v>
      </c>
      <c r="K1097" s="242">
        <f t="shared" si="98"/>
        <v>0</v>
      </c>
      <c r="L1097" s="279">
        <f t="shared" si="100"/>
        <v>0</v>
      </c>
      <c r="M1097" s="278">
        <f t="shared" si="101"/>
        <v>0</v>
      </c>
    </row>
    <row r="1098" customHeight="1" spans="1:13">
      <c r="A1098" s="269">
        <f t="shared" si="99"/>
        <v>7</v>
      </c>
      <c r="B1098" s="270">
        <v>2150511</v>
      </c>
      <c r="C1098" s="271" t="s">
        <v>1068</v>
      </c>
      <c r="D1098" s="273">
        <v>0</v>
      </c>
      <c r="E1098" s="273">
        <v>0</v>
      </c>
      <c r="F1098" s="273">
        <v>0</v>
      </c>
      <c r="G1098" s="273">
        <v>0</v>
      </c>
      <c r="H1098" s="273">
        <v>0</v>
      </c>
      <c r="I1098" s="47">
        <f t="shared" si="102"/>
        <v>0</v>
      </c>
      <c r="J1098" s="70">
        <f t="shared" si="103"/>
        <v>0</v>
      </c>
      <c r="K1098" s="242">
        <f t="shared" si="98"/>
        <v>0</v>
      </c>
      <c r="L1098" s="279">
        <f t="shared" si="100"/>
        <v>0</v>
      </c>
      <c r="M1098" s="278">
        <f t="shared" si="101"/>
        <v>0</v>
      </c>
    </row>
    <row r="1099" customHeight="1" spans="1:13">
      <c r="A1099" s="269">
        <f t="shared" si="99"/>
        <v>7</v>
      </c>
      <c r="B1099" s="270">
        <v>2150513</v>
      </c>
      <c r="C1099" s="271" t="s">
        <v>1013</v>
      </c>
      <c r="D1099" s="273">
        <v>0</v>
      </c>
      <c r="E1099" s="273">
        <v>0</v>
      </c>
      <c r="F1099" s="273">
        <v>0</v>
      </c>
      <c r="G1099" s="273">
        <v>0</v>
      </c>
      <c r="H1099" s="273">
        <v>0</v>
      </c>
      <c r="I1099" s="47">
        <f t="shared" si="102"/>
        <v>0</v>
      </c>
      <c r="J1099" s="70">
        <f t="shared" si="103"/>
        <v>0</v>
      </c>
      <c r="K1099" s="242">
        <f t="shared" si="98"/>
        <v>0</v>
      </c>
      <c r="L1099" s="279">
        <f t="shared" si="100"/>
        <v>0</v>
      </c>
      <c r="M1099" s="278">
        <f t="shared" si="101"/>
        <v>0</v>
      </c>
    </row>
    <row r="1100" customHeight="1" spans="1:13">
      <c r="A1100" s="269">
        <f t="shared" si="99"/>
        <v>7</v>
      </c>
      <c r="B1100" s="270">
        <v>2150515</v>
      </c>
      <c r="C1100" s="271" t="s">
        <v>1069</v>
      </c>
      <c r="D1100" s="273">
        <v>0</v>
      </c>
      <c r="E1100" s="273">
        <v>0</v>
      </c>
      <c r="F1100" s="273">
        <v>0</v>
      </c>
      <c r="G1100" s="273">
        <v>0</v>
      </c>
      <c r="H1100" s="273">
        <v>0</v>
      </c>
      <c r="I1100" s="47">
        <f t="shared" si="102"/>
        <v>0</v>
      </c>
      <c r="J1100" s="70">
        <f t="shared" si="103"/>
        <v>0</v>
      </c>
      <c r="K1100" s="242">
        <f t="shared" si="98"/>
        <v>0</v>
      </c>
      <c r="L1100" s="279">
        <f t="shared" si="100"/>
        <v>0</v>
      </c>
      <c r="M1100" s="278">
        <f t="shared" si="101"/>
        <v>0</v>
      </c>
    </row>
    <row r="1101" ht="18" customHeight="1" spans="1:13">
      <c r="A1101" s="269">
        <f t="shared" si="99"/>
        <v>7</v>
      </c>
      <c r="B1101" s="270">
        <v>2150599</v>
      </c>
      <c r="C1101" s="271" t="s">
        <v>1070</v>
      </c>
      <c r="D1101" s="273">
        <v>790</v>
      </c>
      <c r="E1101" s="273">
        <v>370</v>
      </c>
      <c r="F1101" s="273">
        <v>358</v>
      </c>
      <c r="G1101" s="273">
        <v>12</v>
      </c>
      <c r="H1101" s="273">
        <v>480</v>
      </c>
      <c r="I1101" s="47">
        <f t="shared" si="102"/>
        <v>46.8354430379747</v>
      </c>
      <c r="J1101" s="70">
        <f t="shared" si="103"/>
        <v>77.0833333333333</v>
      </c>
      <c r="K1101" s="242">
        <f t="shared" si="98"/>
        <v>1530</v>
      </c>
      <c r="L1101" s="279">
        <f t="shared" si="100"/>
        <v>2010</v>
      </c>
      <c r="M1101" s="278">
        <f t="shared" si="101"/>
        <v>1640</v>
      </c>
    </row>
    <row r="1102" ht="18" customHeight="1" spans="1:13">
      <c r="A1102" s="269">
        <f t="shared" si="99"/>
        <v>5</v>
      </c>
      <c r="B1102" s="270">
        <v>21507</v>
      </c>
      <c r="C1102" s="271" t="s">
        <v>1071</v>
      </c>
      <c r="D1102" s="273">
        <v>417</v>
      </c>
      <c r="E1102" s="273">
        <v>206</v>
      </c>
      <c r="F1102" s="273">
        <v>206</v>
      </c>
      <c r="G1102" s="273">
        <v>0</v>
      </c>
      <c r="H1102" s="273">
        <v>187</v>
      </c>
      <c r="I1102" s="47">
        <f t="shared" si="102"/>
        <v>49.400479616307</v>
      </c>
      <c r="J1102" s="70">
        <f t="shared" si="103"/>
        <v>110.160427807487</v>
      </c>
      <c r="K1102" s="242">
        <f t="shared" si="98"/>
        <v>829</v>
      </c>
      <c r="L1102" s="279">
        <f t="shared" si="100"/>
        <v>1016</v>
      </c>
      <c r="M1102" s="278">
        <f t="shared" si="101"/>
        <v>810</v>
      </c>
    </row>
    <row r="1103" customHeight="1" spans="1:13">
      <c r="A1103" s="269">
        <f t="shared" si="99"/>
        <v>7</v>
      </c>
      <c r="B1103" s="270">
        <v>2150701</v>
      </c>
      <c r="C1103" s="271" t="s">
        <v>274</v>
      </c>
      <c r="D1103" s="273">
        <v>0</v>
      </c>
      <c r="E1103" s="273">
        <v>0</v>
      </c>
      <c r="F1103" s="273">
        <v>0</v>
      </c>
      <c r="G1103" s="273">
        <v>0</v>
      </c>
      <c r="H1103" s="273">
        <v>0</v>
      </c>
      <c r="I1103" s="47">
        <f t="shared" si="102"/>
        <v>0</v>
      </c>
      <c r="J1103" s="70">
        <f t="shared" si="103"/>
        <v>0</v>
      </c>
      <c r="K1103" s="242">
        <f t="shared" si="98"/>
        <v>0</v>
      </c>
      <c r="L1103" s="279">
        <f t="shared" si="100"/>
        <v>0</v>
      </c>
      <c r="M1103" s="278">
        <f t="shared" si="101"/>
        <v>0</v>
      </c>
    </row>
    <row r="1104" ht="18" customHeight="1" spans="1:13">
      <c r="A1104" s="269">
        <f t="shared" si="99"/>
        <v>7</v>
      </c>
      <c r="B1104" s="270">
        <v>2150702</v>
      </c>
      <c r="C1104" s="271" t="s">
        <v>228</v>
      </c>
      <c r="D1104" s="273">
        <v>0</v>
      </c>
      <c r="E1104" s="273">
        <v>0</v>
      </c>
      <c r="F1104" s="273">
        <v>0</v>
      </c>
      <c r="G1104" s="273">
        <v>0</v>
      </c>
      <c r="H1104" s="273">
        <v>0</v>
      </c>
      <c r="I1104" s="47">
        <f t="shared" si="102"/>
        <v>0</v>
      </c>
      <c r="J1104" s="70">
        <f t="shared" si="103"/>
        <v>0</v>
      </c>
      <c r="K1104" s="242">
        <f t="shared" ref="K1104:K1167" si="104">D1104+E1104+F1104+G1104</f>
        <v>0</v>
      </c>
      <c r="L1104" s="279">
        <f t="shared" si="100"/>
        <v>0</v>
      </c>
      <c r="M1104" s="278">
        <f t="shared" si="101"/>
        <v>0</v>
      </c>
    </row>
    <row r="1105" customHeight="1" spans="1:13">
      <c r="A1105" s="269">
        <f t="shared" ref="A1105:A1168" si="105">LEN(B1105)</f>
        <v>7</v>
      </c>
      <c r="B1105" s="270">
        <v>2150703</v>
      </c>
      <c r="C1105" s="271" t="s">
        <v>229</v>
      </c>
      <c r="D1105" s="273">
        <v>0</v>
      </c>
      <c r="E1105" s="273">
        <v>0</v>
      </c>
      <c r="F1105" s="273">
        <v>0</v>
      </c>
      <c r="G1105" s="273">
        <v>0</v>
      </c>
      <c r="H1105" s="273">
        <v>0</v>
      </c>
      <c r="I1105" s="47">
        <f t="shared" si="102"/>
        <v>0</v>
      </c>
      <c r="J1105" s="70">
        <f t="shared" si="103"/>
        <v>0</v>
      </c>
      <c r="K1105" s="242">
        <f t="shared" si="104"/>
        <v>0</v>
      </c>
      <c r="L1105" s="279">
        <f t="shared" ref="L1105:L1168" si="106">D1105+E1105+F1105+G1105+H1105</f>
        <v>0</v>
      </c>
      <c r="M1105" s="278">
        <f t="shared" ref="M1105:M1168" si="107">D1105+E1105+H1105</f>
        <v>0</v>
      </c>
    </row>
    <row r="1106" customHeight="1" spans="1:13">
      <c r="A1106" s="269">
        <f t="shared" si="105"/>
        <v>7</v>
      </c>
      <c r="B1106" s="270">
        <v>2150704</v>
      </c>
      <c r="C1106" s="271" t="s">
        <v>1072</v>
      </c>
      <c r="D1106" s="273">
        <v>0</v>
      </c>
      <c r="E1106" s="273">
        <v>0</v>
      </c>
      <c r="F1106" s="273">
        <v>0</v>
      </c>
      <c r="G1106" s="273">
        <v>0</v>
      </c>
      <c r="H1106" s="273">
        <v>0</v>
      </c>
      <c r="I1106" s="47">
        <f t="shared" si="102"/>
        <v>0</v>
      </c>
      <c r="J1106" s="70">
        <f t="shared" si="103"/>
        <v>0</v>
      </c>
      <c r="K1106" s="242">
        <f t="shared" si="104"/>
        <v>0</v>
      </c>
      <c r="L1106" s="279">
        <f t="shared" si="106"/>
        <v>0</v>
      </c>
      <c r="M1106" s="278">
        <f t="shared" si="107"/>
        <v>0</v>
      </c>
    </row>
    <row r="1107" customHeight="1" spans="1:13">
      <c r="A1107" s="269">
        <f t="shared" si="105"/>
        <v>7</v>
      </c>
      <c r="B1107" s="270">
        <v>2150705</v>
      </c>
      <c r="C1107" s="271" t="s">
        <v>1073</v>
      </c>
      <c r="D1107" s="273">
        <v>0</v>
      </c>
      <c r="E1107" s="273">
        <v>0</v>
      </c>
      <c r="F1107" s="273">
        <v>0</v>
      </c>
      <c r="G1107" s="273">
        <v>0</v>
      </c>
      <c r="H1107" s="273">
        <v>0</v>
      </c>
      <c r="I1107" s="47">
        <f t="shared" si="102"/>
        <v>0</v>
      </c>
      <c r="J1107" s="70">
        <f t="shared" si="103"/>
        <v>0</v>
      </c>
      <c r="K1107" s="242">
        <f t="shared" si="104"/>
        <v>0</v>
      </c>
      <c r="L1107" s="279">
        <f t="shared" si="106"/>
        <v>0</v>
      </c>
      <c r="M1107" s="278">
        <f t="shared" si="107"/>
        <v>0</v>
      </c>
    </row>
    <row r="1108" ht="18" customHeight="1" spans="1:13">
      <c r="A1108" s="269">
        <f t="shared" si="105"/>
        <v>7</v>
      </c>
      <c r="B1108" s="270">
        <v>2150799</v>
      </c>
      <c r="C1108" s="271" t="s">
        <v>1074</v>
      </c>
      <c r="D1108" s="273">
        <v>417</v>
      </c>
      <c r="E1108" s="273">
        <v>206</v>
      </c>
      <c r="F1108" s="273">
        <v>206</v>
      </c>
      <c r="G1108" s="273">
        <v>0</v>
      </c>
      <c r="H1108" s="273">
        <v>187</v>
      </c>
      <c r="I1108" s="47">
        <f t="shared" si="102"/>
        <v>49.400479616307</v>
      </c>
      <c r="J1108" s="70">
        <f t="shared" si="103"/>
        <v>110.160427807487</v>
      </c>
      <c r="K1108" s="242">
        <f t="shared" si="104"/>
        <v>829</v>
      </c>
      <c r="L1108" s="279">
        <f t="shared" si="106"/>
        <v>1016</v>
      </c>
      <c r="M1108" s="278">
        <f t="shared" si="107"/>
        <v>810</v>
      </c>
    </row>
    <row r="1109" ht="18" customHeight="1" spans="1:13">
      <c r="A1109" s="269">
        <f t="shared" si="105"/>
        <v>5</v>
      </c>
      <c r="B1109" s="270">
        <v>21508</v>
      </c>
      <c r="C1109" s="271" t="s">
        <v>1075</v>
      </c>
      <c r="D1109" s="273">
        <v>220</v>
      </c>
      <c r="E1109" s="273">
        <v>119</v>
      </c>
      <c r="F1109" s="273">
        <v>119</v>
      </c>
      <c r="G1109" s="273">
        <v>0</v>
      </c>
      <c r="H1109" s="273">
        <v>47</v>
      </c>
      <c r="I1109" s="47">
        <f t="shared" si="102"/>
        <v>54.0909090909091</v>
      </c>
      <c r="J1109" s="70">
        <f t="shared" si="103"/>
        <v>253.191489361702</v>
      </c>
      <c r="K1109" s="242">
        <f t="shared" si="104"/>
        <v>458</v>
      </c>
      <c r="L1109" s="279">
        <f t="shared" si="106"/>
        <v>505</v>
      </c>
      <c r="M1109" s="278">
        <f t="shared" si="107"/>
        <v>386</v>
      </c>
    </row>
    <row r="1110" ht="18" customHeight="1" spans="1:13">
      <c r="A1110" s="269">
        <f t="shared" si="105"/>
        <v>7</v>
      </c>
      <c r="B1110" s="270">
        <v>2150801</v>
      </c>
      <c r="C1110" s="271" t="s">
        <v>227</v>
      </c>
      <c r="D1110" s="273">
        <v>0</v>
      </c>
      <c r="E1110" s="273">
        <v>0</v>
      </c>
      <c r="F1110" s="273">
        <v>0</v>
      </c>
      <c r="G1110" s="273">
        <v>0</v>
      </c>
      <c r="H1110" s="273">
        <v>2</v>
      </c>
      <c r="I1110" s="47">
        <f t="shared" si="102"/>
        <v>0</v>
      </c>
      <c r="J1110" s="70">
        <f t="shared" si="103"/>
        <v>0</v>
      </c>
      <c r="K1110" s="242">
        <f t="shared" si="104"/>
        <v>0</v>
      </c>
      <c r="L1110" s="279">
        <f t="shared" si="106"/>
        <v>2</v>
      </c>
      <c r="M1110" s="278">
        <f t="shared" si="107"/>
        <v>2</v>
      </c>
    </row>
    <row r="1111" customHeight="1" spans="1:13">
      <c r="A1111" s="269">
        <f t="shared" si="105"/>
        <v>7</v>
      </c>
      <c r="B1111" s="270">
        <v>2150802</v>
      </c>
      <c r="C1111" s="271" t="s">
        <v>252</v>
      </c>
      <c r="D1111" s="273">
        <v>0</v>
      </c>
      <c r="E1111" s="273">
        <v>0</v>
      </c>
      <c r="F1111" s="273">
        <v>0</v>
      </c>
      <c r="G1111" s="273">
        <v>0</v>
      </c>
      <c r="H1111" s="273">
        <v>0</v>
      </c>
      <c r="I1111" s="47">
        <f t="shared" si="102"/>
        <v>0</v>
      </c>
      <c r="J1111" s="70">
        <f t="shared" si="103"/>
        <v>0</v>
      </c>
      <c r="K1111" s="242">
        <f t="shared" si="104"/>
        <v>0</v>
      </c>
      <c r="L1111" s="279">
        <f t="shared" si="106"/>
        <v>0</v>
      </c>
      <c r="M1111" s="278">
        <f t="shared" si="107"/>
        <v>0</v>
      </c>
    </row>
    <row r="1112" customHeight="1" spans="1:13">
      <c r="A1112" s="269">
        <f t="shared" si="105"/>
        <v>7</v>
      </c>
      <c r="B1112" s="270">
        <v>2150803</v>
      </c>
      <c r="C1112" s="271" t="s">
        <v>229</v>
      </c>
      <c r="D1112" s="273">
        <v>0</v>
      </c>
      <c r="E1112" s="273">
        <v>0</v>
      </c>
      <c r="F1112" s="273">
        <v>0</v>
      </c>
      <c r="G1112" s="273">
        <v>0</v>
      </c>
      <c r="H1112" s="273">
        <v>0</v>
      </c>
      <c r="I1112" s="47">
        <f t="shared" si="102"/>
        <v>0</v>
      </c>
      <c r="J1112" s="70">
        <f t="shared" si="103"/>
        <v>0</v>
      </c>
      <c r="K1112" s="242">
        <f t="shared" si="104"/>
        <v>0</v>
      </c>
      <c r="L1112" s="279">
        <f t="shared" si="106"/>
        <v>0</v>
      </c>
      <c r="M1112" s="278">
        <f t="shared" si="107"/>
        <v>0</v>
      </c>
    </row>
    <row r="1113" customHeight="1" spans="1:13">
      <c r="A1113" s="269">
        <f t="shared" si="105"/>
        <v>7</v>
      </c>
      <c r="B1113" s="270">
        <v>2150804</v>
      </c>
      <c r="C1113" s="271" t="s">
        <v>1076</v>
      </c>
      <c r="D1113" s="273">
        <v>0</v>
      </c>
      <c r="E1113" s="273">
        <v>0</v>
      </c>
      <c r="F1113" s="273">
        <v>0</v>
      </c>
      <c r="G1113" s="273">
        <v>0</v>
      </c>
      <c r="H1113" s="273">
        <v>0</v>
      </c>
      <c r="I1113" s="47">
        <f t="shared" si="102"/>
        <v>0</v>
      </c>
      <c r="J1113" s="70">
        <f t="shared" si="103"/>
        <v>0</v>
      </c>
      <c r="K1113" s="242">
        <f t="shared" si="104"/>
        <v>0</v>
      </c>
      <c r="L1113" s="279">
        <f t="shared" si="106"/>
        <v>0</v>
      </c>
      <c r="M1113" s="278">
        <f t="shared" si="107"/>
        <v>0</v>
      </c>
    </row>
    <row r="1114" ht="18" customHeight="1" spans="1:13">
      <c r="A1114" s="269">
        <f t="shared" si="105"/>
        <v>7</v>
      </c>
      <c r="B1114" s="270">
        <v>2150805</v>
      </c>
      <c r="C1114" s="271" t="s">
        <v>1077</v>
      </c>
      <c r="D1114" s="273">
        <v>220</v>
      </c>
      <c r="E1114" s="273">
        <v>119</v>
      </c>
      <c r="F1114" s="273">
        <v>119</v>
      </c>
      <c r="G1114" s="273">
        <v>0</v>
      </c>
      <c r="H1114" s="273">
        <v>45</v>
      </c>
      <c r="I1114" s="47">
        <f t="shared" si="102"/>
        <v>54.0909090909091</v>
      </c>
      <c r="J1114" s="70">
        <f t="shared" si="103"/>
        <v>264.444444444444</v>
      </c>
      <c r="K1114" s="242">
        <f t="shared" si="104"/>
        <v>458</v>
      </c>
      <c r="L1114" s="279">
        <f t="shared" si="106"/>
        <v>503</v>
      </c>
      <c r="M1114" s="278">
        <f t="shared" si="107"/>
        <v>384</v>
      </c>
    </row>
    <row r="1115" ht="18" customHeight="1" spans="1:13">
      <c r="A1115" s="269">
        <f t="shared" si="105"/>
        <v>7</v>
      </c>
      <c r="B1115" s="270">
        <v>2150899</v>
      </c>
      <c r="C1115" s="271" t="s">
        <v>1078</v>
      </c>
      <c r="D1115" s="273">
        <v>0</v>
      </c>
      <c r="E1115" s="273">
        <v>0</v>
      </c>
      <c r="F1115" s="273">
        <v>0</v>
      </c>
      <c r="G1115" s="273">
        <v>0</v>
      </c>
      <c r="H1115" s="273">
        <v>0</v>
      </c>
      <c r="I1115" s="47">
        <f t="shared" si="102"/>
        <v>0</v>
      </c>
      <c r="J1115" s="70">
        <f t="shared" si="103"/>
        <v>0</v>
      </c>
      <c r="K1115" s="242">
        <f t="shared" si="104"/>
        <v>0</v>
      </c>
      <c r="L1115" s="279">
        <f t="shared" si="106"/>
        <v>0</v>
      </c>
      <c r="M1115" s="278">
        <f t="shared" si="107"/>
        <v>0</v>
      </c>
    </row>
    <row r="1116" ht="18" customHeight="1" spans="1:13">
      <c r="A1116" s="269">
        <f t="shared" si="105"/>
        <v>5</v>
      </c>
      <c r="B1116" s="270">
        <v>21599</v>
      </c>
      <c r="C1116" s="271" t="s">
        <v>1079</v>
      </c>
      <c r="D1116" s="273">
        <v>620</v>
      </c>
      <c r="E1116" s="273">
        <v>68</v>
      </c>
      <c r="F1116" s="273">
        <v>68</v>
      </c>
      <c r="G1116" s="273">
        <v>0</v>
      </c>
      <c r="H1116" s="273">
        <v>6</v>
      </c>
      <c r="I1116" s="47">
        <f t="shared" si="102"/>
        <v>10.9677419354839</v>
      </c>
      <c r="J1116" s="70">
        <f t="shared" si="103"/>
        <v>1133.33333333333</v>
      </c>
      <c r="K1116" s="242">
        <f t="shared" si="104"/>
        <v>756</v>
      </c>
      <c r="L1116" s="279">
        <f t="shared" si="106"/>
        <v>762</v>
      </c>
      <c r="M1116" s="278">
        <f t="shared" si="107"/>
        <v>694</v>
      </c>
    </row>
    <row r="1117" customHeight="1" spans="1:13">
      <c r="A1117" s="269">
        <f t="shared" si="105"/>
        <v>7</v>
      </c>
      <c r="B1117" s="270">
        <v>2159901</v>
      </c>
      <c r="C1117" s="271" t="s">
        <v>1080</v>
      </c>
      <c r="D1117" s="273">
        <v>0</v>
      </c>
      <c r="E1117" s="273">
        <v>0</v>
      </c>
      <c r="F1117" s="273">
        <v>0</v>
      </c>
      <c r="G1117" s="273">
        <v>0</v>
      </c>
      <c r="H1117" s="273">
        <v>0</v>
      </c>
      <c r="I1117" s="47">
        <f t="shared" si="102"/>
        <v>0</v>
      </c>
      <c r="J1117" s="70">
        <f t="shared" si="103"/>
        <v>0</v>
      </c>
      <c r="K1117" s="242">
        <f t="shared" si="104"/>
        <v>0</v>
      </c>
      <c r="L1117" s="279">
        <f t="shared" si="106"/>
        <v>0</v>
      </c>
      <c r="M1117" s="278">
        <f t="shared" si="107"/>
        <v>0</v>
      </c>
    </row>
    <row r="1118" customHeight="1" spans="1:13">
      <c r="A1118" s="269">
        <f t="shared" si="105"/>
        <v>7</v>
      </c>
      <c r="B1118" s="270">
        <v>2159904</v>
      </c>
      <c r="C1118" s="271" t="s">
        <v>1081</v>
      </c>
      <c r="D1118" s="273">
        <v>0</v>
      </c>
      <c r="E1118" s="273">
        <v>0</v>
      </c>
      <c r="F1118" s="273">
        <v>0</v>
      </c>
      <c r="G1118" s="273">
        <v>0</v>
      </c>
      <c r="H1118" s="273">
        <v>0</v>
      </c>
      <c r="I1118" s="47">
        <f t="shared" si="102"/>
        <v>0</v>
      </c>
      <c r="J1118" s="70">
        <f t="shared" si="103"/>
        <v>0</v>
      </c>
      <c r="K1118" s="242">
        <f t="shared" si="104"/>
        <v>0</v>
      </c>
      <c r="L1118" s="279">
        <f t="shared" si="106"/>
        <v>0</v>
      </c>
      <c r="M1118" s="278">
        <f t="shared" si="107"/>
        <v>0</v>
      </c>
    </row>
    <row r="1119" customHeight="1" spans="1:13">
      <c r="A1119" s="269">
        <f t="shared" si="105"/>
        <v>7</v>
      </c>
      <c r="B1119" s="270">
        <v>2159905</v>
      </c>
      <c r="C1119" s="271" t="s">
        <v>1082</v>
      </c>
      <c r="D1119" s="273">
        <v>0</v>
      </c>
      <c r="E1119" s="273">
        <v>0</v>
      </c>
      <c r="F1119" s="273">
        <v>0</v>
      </c>
      <c r="G1119" s="273">
        <v>0</v>
      </c>
      <c r="H1119" s="273">
        <v>0</v>
      </c>
      <c r="I1119" s="47">
        <f t="shared" si="102"/>
        <v>0</v>
      </c>
      <c r="J1119" s="70">
        <f t="shared" si="103"/>
        <v>0</v>
      </c>
      <c r="K1119" s="242">
        <f t="shared" si="104"/>
        <v>0</v>
      </c>
      <c r="L1119" s="279">
        <f t="shared" si="106"/>
        <v>0</v>
      </c>
      <c r="M1119" s="278">
        <f t="shared" si="107"/>
        <v>0</v>
      </c>
    </row>
    <row r="1120" customHeight="1" spans="1:13">
      <c r="A1120" s="269">
        <f t="shared" si="105"/>
        <v>7</v>
      </c>
      <c r="B1120" s="270">
        <v>2159906</v>
      </c>
      <c r="C1120" s="271" t="s">
        <v>1083</v>
      </c>
      <c r="D1120" s="273">
        <v>0</v>
      </c>
      <c r="E1120" s="273">
        <v>0</v>
      </c>
      <c r="F1120" s="273">
        <v>0</v>
      </c>
      <c r="G1120" s="273">
        <v>0</v>
      </c>
      <c r="H1120" s="273">
        <v>0</v>
      </c>
      <c r="I1120" s="47">
        <f t="shared" si="102"/>
        <v>0</v>
      </c>
      <c r="J1120" s="70">
        <f t="shared" si="103"/>
        <v>0</v>
      </c>
      <c r="K1120" s="242">
        <f t="shared" si="104"/>
        <v>0</v>
      </c>
      <c r="L1120" s="279">
        <f t="shared" si="106"/>
        <v>0</v>
      </c>
      <c r="M1120" s="278">
        <f t="shared" si="107"/>
        <v>0</v>
      </c>
    </row>
    <row r="1121" ht="18" customHeight="1" spans="1:13">
      <c r="A1121" s="269">
        <f t="shared" si="105"/>
        <v>7</v>
      </c>
      <c r="B1121" s="270">
        <v>2159999</v>
      </c>
      <c r="C1121" s="271" t="s">
        <v>1084</v>
      </c>
      <c r="D1121" s="273">
        <v>620</v>
      </c>
      <c r="E1121" s="273">
        <v>68</v>
      </c>
      <c r="F1121" s="273">
        <v>68</v>
      </c>
      <c r="G1121" s="273">
        <v>0</v>
      </c>
      <c r="H1121" s="273">
        <v>6</v>
      </c>
      <c r="I1121" s="47">
        <f t="shared" si="102"/>
        <v>10.9677419354839</v>
      </c>
      <c r="J1121" s="70">
        <f t="shared" si="103"/>
        <v>1133.33333333333</v>
      </c>
      <c r="K1121" s="242">
        <f t="shared" si="104"/>
        <v>756</v>
      </c>
      <c r="L1121" s="279">
        <f t="shared" si="106"/>
        <v>762</v>
      </c>
      <c r="M1121" s="278">
        <f t="shared" si="107"/>
        <v>694</v>
      </c>
    </row>
    <row r="1122" ht="18" customHeight="1" spans="1:13">
      <c r="A1122" s="269">
        <f t="shared" si="105"/>
        <v>3</v>
      </c>
      <c r="B1122" s="270">
        <v>216</v>
      </c>
      <c r="C1122" s="271" t="s">
        <v>1085</v>
      </c>
      <c r="D1122" s="273">
        <v>909</v>
      </c>
      <c r="E1122" s="273">
        <v>449</v>
      </c>
      <c r="F1122" s="273">
        <v>449</v>
      </c>
      <c r="G1122" s="273">
        <v>0</v>
      </c>
      <c r="H1122" s="273">
        <v>1113</v>
      </c>
      <c r="I1122" s="47">
        <f t="shared" si="102"/>
        <v>49.3949394939494</v>
      </c>
      <c r="J1122" s="70">
        <f t="shared" si="103"/>
        <v>40.3414195867026</v>
      </c>
      <c r="K1122" s="242">
        <f t="shared" si="104"/>
        <v>1807</v>
      </c>
      <c r="L1122" s="279">
        <f t="shared" si="106"/>
        <v>2920</v>
      </c>
      <c r="M1122" s="278">
        <f t="shared" si="107"/>
        <v>2471</v>
      </c>
    </row>
    <row r="1123" ht="18" customHeight="1" spans="1:13">
      <c r="A1123" s="269">
        <f t="shared" si="105"/>
        <v>5</v>
      </c>
      <c r="B1123" s="270">
        <v>21602</v>
      </c>
      <c r="C1123" s="271" t="s">
        <v>1086</v>
      </c>
      <c r="D1123" s="273">
        <v>839</v>
      </c>
      <c r="E1123" s="273">
        <v>428</v>
      </c>
      <c r="F1123" s="273">
        <v>428</v>
      </c>
      <c r="G1123" s="273">
        <v>0</v>
      </c>
      <c r="H1123" s="273">
        <v>1106</v>
      </c>
      <c r="I1123" s="47">
        <f t="shared" si="102"/>
        <v>51.0131108462455</v>
      </c>
      <c r="J1123" s="70">
        <f t="shared" si="103"/>
        <v>38.6980108499096</v>
      </c>
      <c r="K1123" s="242">
        <f t="shared" si="104"/>
        <v>1695</v>
      </c>
      <c r="L1123" s="279">
        <f t="shared" si="106"/>
        <v>2801</v>
      </c>
      <c r="M1123" s="278">
        <f t="shared" si="107"/>
        <v>2373</v>
      </c>
    </row>
    <row r="1124" ht="18" customHeight="1" spans="1:13">
      <c r="A1124" s="269">
        <f t="shared" si="105"/>
        <v>7</v>
      </c>
      <c r="B1124" s="270">
        <v>2160201</v>
      </c>
      <c r="C1124" s="271" t="s">
        <v>227</v>
      </c>
      <c r="D1124" s="273">
        <v>271</v>
      </c>
      <c r="E1124" s="273">
        <v>169</v>
      </c>
      <c r="F1124" s="273">
        <v>169</v>
      </c>
      <c r="G1124" s="273">
        <v>0</v>
      </c>
      <c r="H1124" s="273">
        <v>160</v>
      </c>
      <c r="I1124" s="47">
        <f t="shared" si="102"/>
        <v>62.3616236162362</v>
      </c>
      <c r="J1124" s="70">
        <f t="shared" si="103"/>
        <v>105.625</v>
      </c>
      <c r="K1124" s="242">
        <f t="shared" si="104"/>
        <v>609</v>
      </c>
      <c r="L1124" s="279">
        <f t="shared" si="106"/>
        <v>769</v>
      </c>
      <c r="M1124" s="278">
        <f t="shared" si="107"/>
        <v>600</v>
      </c>
    </row>
    <row r="1125" customHeight="1" spans="1:13">
      <c r="A1125" s="269">
        <f t="shared" si="105"/>
        <v>7</v>
      </c>
      <c r="B1125" s="270">
        <v>2160202</v>
      </c>
      <c r="C1125" s="271" t="s">
        <v>252</v>
      </c>
      <c r="D1125" s="273">
        <v>0</v>
      </c>
      <c r="E1125" s="273">
        <v>0</v>
      </c>
      <c r="F1125" s="273">
        <v>0</v>
      </c>
      <c r="G1125" s="273">
        <v>0</v>
      </c>
      <c r="H1125" s="273">
        <v>0</v>
      </c>
      <c r="I1125" s="47">
        <f t="shared" si="102"/>
        <v>0</v>
      </c>
      <c r="J1125" s="70">
        <f t="shared" si="103"/>
        <v>0</v>
      </c>
      <c r="K1125" s="242">
        <f t="shared" si="104"/>
        <v>0</v>
      </c>
      <c r="L1125" s="279">
        <f t="shared" si="106"/>
        <v>0</v>
      </c>
      <c r="M1125" s="278">
        <f t="shared" si="107"/>
        <v>0</v>
      </c>
    </row>
    <row r="1126" customHeight="1" spans="1:13">
      <c r="A1126" s="269">
        <f t="shared" si="105"/>
        <v>7</v>
      </c>
      <c r="B1126" s="270">
        <v>2160203</v>
      </c>
      <c r="C1126" s="271" t="s">
        <v>229</v>
      </c>
      <c r="D1126" s="273">
        <v>0</v>
      </c>
      <c r="E1126" s="273">
        <v>0</v>
      </c>
      <c r="F1126" s="273">
        <v>0</v>
      </c>
      <c r="G1126" s="273">
        <v>0</v>
      </c>
      <c r="H1126" s="273">
        <v>0</v>
      </c>
      <c r="I1126" s="47">
        <f t="shared" si="102"/>
        <v>0</v>
      </c>
      <c r="J1126" s="70">
        <f t="shared" si="103"/>
        <v>0</v>
      </c>
      <c r="K1126" s="242">
        <f t="shared" si="104"/>
        <v>0</v>
      </c>
      <c r="L1126" s="279">
        <f t="shared" si="106"/>
        <v>0</v>
      </c>
      <c r="M1126" s="278">
        <f t="shared" si="107"/>
        <v>0</v>
      </c>
    </row>
    <row r="1127" customHeight="1" spans="1:13">
      <c r="A1127" s="269">
        <f t="shared" si="105"/>
        <v>7</v>
      </c>
      <c r="B1127" s="270">
        <v>2160216</v>
      </c>
      <c r="C1127" s="271" t="s">
        <v>1087</v>
      </c>
      <c r="D1127" s="273">
        <v>0</v>
      </c>
      <c r="E1127" s="273">
        <v>0</v>
      </c>
      <c r="F1127" s="273">
        <v>0</v>
      </c>
      <c r="G1127" s="273">
        <v>0</v>
      </c>
      <c r="H1127" s="273">
        <v>0</v>
      </c>
      <c r="I1127" s="47">
        <f t="shared" si="102"/>
        <v>0</v>
      </c>
      <c r="J1127" s="70">
        <f t="shared" si="103"/>
        <v>0</v>
      </c>
      <c r="K1127" s="242">
        <f t="shared" si="104"/>
        <v>0</v>
      </c>
      <c r="L1127" s="279">
        <f t="shared" si="106"/>
        <v>0</v>
      </c>
      <c r="M1127" s="278">
        <f t="shared" si="107"/>
        <v>0</v>
      </c>
    </row>
    <row r="1128" customHeight="1" spans="1:13">
      <c r="A1128" s="269">
        <f t="shared" si="105"/>
        <v>7</v>
      </c>
      <c r="B1128" s="270">
        <v>2160217</v>
      </c>
      <c r="C1128" s="271" t="s">
        <v>1088</v>
      </c>
      <c r="D1128" s="273">
        <v>0</v>
      </c>
      <c r="E1128" s="273">
        <v>0</v>
      </c>
      <c r="F1128" s="273">
        <v>0</v>
      </c>
      <c r="G1128" s="273">
        <v>0</v>
      </c>
      <c r="H1128" s="273">
        <v>0</v>
      </c>
      <c r="I1128" s="47">
        <f t="shared" si="102"/>
        <v>0</v>
      </c>
      <c r="J1128" s="70">
        <f t="shared" si="103"/>
        <v>0</v>
      </c>
      <c r="K1128" s="242">
        <f t="shared" si="104"/>
        <v>0</v>
      </c>
      <c r="L1128" s="279">
        <f t="shared" si="106"/>
        <v>0</v>
      </c>
      <c r="M1128" s="278">
        <f t="shared" si="107"/>
        <v>0</v>
      </c>
    </row>
    <row r="1129" customHeight="1" spans="1:13">
      <c r="A1129" s="269">
        <f t="shared" si="105"/>
        <v>7</v>
      </c>
      <c r="B1129" s="270">
        <v>2160218</v>
      </c>
      <c r="C1129" s="271" t="s">
        <v>1089</v>
      </c>
      <c r="D1129" s="273">
        <v>0</v>
      </c>
      <c r="E1129" s="273">
        <v>0</v>
      </c>
      <c r="F1129" s="273">
        <v>0</v>
      </c>
      <c r="G1129" s="273">
        <v>0</v>
      </c>
      <c r="H1129" s="273">
        <v>0</v>
      </c>
      <c r="I1129" s="47">
        <f t="shared" si="102"/>
        <v>0</v>
      </c>
      <c r="J1129" s="70">
        <f t="shared" si="103"/>
        <v>0</v>
      </c>
      <c r="K1129" s="242">
        <f t="shared" si="104"/>
        <v>0</v>
      </c>
      <c r="L1129" s="279">
        <f t="shared" si="106"/>
        <v>0</v>
      </c>
      <c r="M1129" s="278">
        <f t="shared" si="107"/>
        <v>0</v>
      </c>
    </row>
    <row r="1130" ht="18" customHeight="1" spans="1:13">
      <c r="A1130" s="269">
        <f t="shared" si="105"/>
        <v>7</v>
      </c>
      <c r="B1130" s="270">
        <v>2160219</v>
      </c>
      <c r="C1130" s="271" t="s">
        <v>1090</v>
      </c>
      <c r="D1130" s="273">
        <v>0</v>
      </c>
      <c r="E1130" s="273">
        <v>0</v>
      </c>
      <c r="F1130" s="273">
        <v>0</v>
      </c>
      <c r="G1130" s="273">
        <v>0</v>
      </c>
      <c r="H1130" s="273">
        <v>360</v>
      </c>
      <c r="I1130" s="47">
        <f t="shared" si="102"/>
        <v>0</v>
      </c>
      <c r="J1130" s="70">
        <f t="shared" si="103"/>
        <v>0</v>
      </c>
      <c r="K1130" s="242">
        <f t="shared" si="104"/>
        <v>0</v>
      </c>
      <c r="L1130" s="279">
        <f t="shared" si="106"/>
        <v>360</v>
      </c>
      <c r="M1130" s="278">
        <f t="shared" si="107"/>
        <v>360</v>
      </c>
    </row>
    <row r="1131" ht="18" customHeight="1" spans="1:13">
      <c r="A1131" s="269">
        <f t="shared" si="105"/>
        <v>7</v>
      </c>
      <c r="B1131" s="270">
        <v>2160250</v>
      </c>
      <c r="C1131" s="271" t="s">
        <v>236</v>
      </c>
      <c r="D1131" s="273">
        <v>13</v>
      </c>
      <c r="E1131" s="273">
        <v>0</v>
      </c>
      <c r="F1131" s="273">
        <v>0</v>
      </c>
      <c r="G1131" s="273">
        <v>0</v>
      </c>
      <c r="H1131" s="273">
        <v>0</v>
      </c>
      <c r="I1131" s="47">
        <f t="shared" si="102"/>
        <v>0</v>
      </c>
      <c r="J1131" s="70">
        <f t="shared" si="103"/>
        <v>0</v>
      </c>
      <c r="K1131" s="242">
        <f t="shared" si="104"/>
        <v>13</v>
      </c>
      <c r="L1131" s="279">
        <f t="shared" si="106"/>
        <v>13</v>
      </c>
      <c r="M1131" s="278">
        <f t="shared" si="107"/>
        <v>13</v>
      </c>
    </row>
    <row r="1132" ht="18" customHeight="1" spans="1:13">
      <c r="A1132" s="269">
        <f t="shared" si="105"/>
        <v>7</v>
      </c>
      <c r="B1132" s="270">
        <v>2160299</v>
      </c>
      <c r="C1132" s="271" t="s">
        <v>1091</v>
      </c>
      <c r="D1132" s="273">
        <v>555</v>
      </c>
      <c r="E1132" s="273">
        <v>259</v>
      </c>
      <c r="F1132" s="273">
        <v>259</v>
      </c>
      <c r="G1132" s="273">
        <v>0</v>
      </c>
      <c r="H1132" s="273">
        <v>586</v>
      </c>
      <c r="I1132" s="47">
        <f t="shared" si="102"/>
        <v>46.6666666666667</v>
      </c>
      <c r="J1132" s="70">
        <f t="shared" si="103"/>
        <v>44.19795221843</v>
      </c>
      <c r="K1132" s="242">
        <f t="shared" si="104"/>
        <v>1073</v>
      </c>
      <c r="L1132" s="279">
        <f t="shared" si="106"/>
        <v>1659</v>
      </c>
      <c r="M1132" s="278">
        <f t="shared" si="107"/>
        <v>1400</v>
      </c>
    </row>
    <row r="1133" ht="18" customHeight="1" spans="1:13">
      <c r="A1133" s="269">
        <f t="shared" si="105"/>
        <v>5</v>
      </c>
      <c r="B1133" s="270">
        <v>21606</v>
      </c>
      <c r="C1133" s="271" t="s">
        <v>1092</v>
      </c>
      <c r="D1133" s="273">
        <v>20</v>
      </c>
      <c r="E1133" s="273">
        <v>21</v>
      </c>
      <c r="F1133" s="273">
        <v>21</v>
      </c>
      <c r="G1133" s="273">
        <v>0</v>
      </c>
      <c r="H1133" s="273">
        <v>7</v>
      </c>
      <c r="I1133" s="47">
        <f t="shared" si="102"/>
        <v>105</v>
      </c>
      <c r="J1133" s="70">
        <f t="shared" si="103"/>
        <v>300</v>
      </c>
      <c r="K1133" s="242">
        <f t="shared" si="104"/>
        <v>62</v>
      </c>
      <c r="L1133" s="279">
        <f t="shared" si="106"/>
        <v>69</v>
      </c>
      <c r="M1133" s="278">
        <f t="shared" si="107"/>
        <v>48</v>
      </c>
    </row>
    <row r="1134" customHeight="1" spans="1:13">
      <c r="A1134" s="269">
        <f t="shared" si="105"/>
        <v>7</v>
      </c>
      <c r="B1134" s="270">
        <v>2160601</v>
      </c>
      <c r="C1134" s="271" t="s">
        <v>274</v>
      </c>
      <c r="D1134" s="273">
        <v>0</v>
      </c>
      <c r="E1134" s="273">
        <v>0</v>
      </c>
      <c r="F1134" s="273">
        <v>0</v>
      </c>
      <c r="G1134" s="273">
        <v>0</v>
      </c>
      <c r="H1134" s="273">
        <v>0</v>
      </c>
      <c r="I1134" s="47">
        <f t="shared" si="102"/>
        <v>0</v>
      </c>
      <c r="J1134" s="70">
        <f t="shared" si="103"/>
        <v>0</v>
      </c>
      <c r="K1134" s="242">
        <f t="shared" si="104"/>
        <v>0</v>
      </c>
      <c r="L1134" s="279">
        <f t="shared" si="106"/>
        <v>0</v>
      </c>
      <c r="M1134" s="278">
        <f t="shared" si="107"/>
        <v>0</v>
      </c>
    </row>
    <row r="1135" customHeight="1" spans="1:13">
      <c r="A1135" s="269">
        <f t="shared" si="105"/>
        <v>7</v>
      </c>
      <c r="B1135" s="270">
        <v>2160602</v>
      </c>
      <c r="C1135" s="271" t="s">
        <v>252</v>
      </c>
      <c r="D1135" s="273">
        <v>0</v>
      </c>
      <c r="E1135" s="273">
        <v>0</v>
      </c>
      <c r="F1135" s="273">
        <v>0</v>
      </c>
      <c r="G1135" s="273">
        <v>0</v>
      </c>
      <c r="H1135" s="273">
        <v>0</v>
      </c>
      <c r="I1135" s="47">
        <f t="shared" si="102"/>
        <v>0</v>
      </c>
      <c r="J1135" s="70">
        <f t="shared" si="103"/>
        <v>0</v>
      </c>
      <c r="K1135" s="242">
        <f t="shared" si="104"/>
        <v>0</v>
      </c>
      <c r="L1135" s="279">
        <f t="shared" si="106"/>
        <v>0</v>
      </c>
      <c r="M1135" s="278">
        <f t="shared" si="107"/>
        <v>0</v>
      </c>
    </row>
    <row r="1136" customHeight="1" spans="1:13">
      <c r="A1136" s="269">
        <f t="shared" si="105"/>
        <v>7</v>
      </c>
      <c r="B1136" s="270">
        <v>2160603</v>
      </c>
      <c r="C1136" s="271" t="s">
        <v>229</v>
      </c>
      <c r="D1136" s="273">
        <v>0</v>
      </c>
      <c r="E1136" s="273">
        <v>0</v>
      </c>
      <c r="F1136" s="273">
        <v>0</v>
      </c>
      <c r="G1136" s="273">
        <v>0</v>
      </c>
      <c r="H1136" s="273">
        <v>0</v>
      </c>
      <c r="I1136" s="47">
        <f t="shared" si="102"/>
        <v>0</v>
      </c>
      <c r="J1136" s="70">
        <f t="shared" si="103"/>
        <v>0</v>
      </c>
      <c r="K1136" s="242">
        <f t="shared" si="104"/>
        <v>0</v>
      </c>
      <c r="L1136" s="279">
        <f t="shared" si="106"/>
        <v>0</v>
      </c>
      <c r="M1136" s="278">
        <f t="shared" si="107"/>
        <v>0</v>
      </c>
    </row>
    <row r="1137" customHeight="1" spans="1:13">
      <c r="A1137" s="269">
        <f t="shared" si="105"/>
        <v>7</v>
      </c>
      <c r="B1137" s="270">
        <v>2160607</v>
      </c>
      <c r="C1137" s="271" t="s">
        <v>1093</v>
      </c>
      <c r="D1137" s="273">
        <v>0</v>
      </c>
      <c r="E1137" s="273">
        <v>0</v>
      </c>
      <c r="F1137" s="273">
        <v>0</v>
      </c>
      <c r="G1137" s="273">
        <v>0</v>
      </c>
      <c r="H1137" s="273">
        <v>0</v>
      </c>
      <c r="I1137" s="47">
        <f t="shared" si="102"/>
        <v>0</v>
      </c>
      <c r="J1137" s="70">
        <f t="shared" si="103"/>
        <v>0</v>
      </c>
      <c r="K1137" s="242">
        <f t="shared" si="104"/>
        <v>0</v>
      </c>
      <c r="L1137" s="279">
        <f t="shared" si="106"/>
        <v>0</v>
      </c>
      <c r="M1137" s="278">
        <f t="shared" si="107"/>
        <v>0</v>
      </c>
    </row>
    <row r="1138" ht="18" customHeight="1" spans="1:13">
      <c r="A1138" s="269">
        <f t="shared" si="105"/>
        <v>7</v>
      </c>
      <c r="B1138" s="270">
        <v>2160699</v>
      </c>
      <c r="C1138" s="271" t="s">
        <v>1094</v>
      </c>
      <c r="D1138" s="273">
        <v>20</v>
      </c>
      <c r="E1138" s="273">
        <v>21</v>
      </c>
      <c r="F1138" s="273">
        <v>21</v>
      </c>
      <c r="G1138" s="273">
        <v>0</v>
      </c>
      <c r="H1138" s="273">
        <v>7</v>
      </c>
      <c r="I1138" s="47">
        <f t="shared" si="102"/>
        <v>105</v>
      </c>
      <c r="J1138" s="70">
        <f t="shared" si="103"/>
        <v>300</v>
      </c>
      <c r="K1138" s="242">
        <f t="shared" si="104"/>
        <v>62</v>
      </c>
      <c r="L1138" s="279">
        <f t="shared" si="106"/>
        <v>69</v>
      </c>
      <c r="M1138" s="278">
        <f t="shared" si="107"/>
        <v>48</v>
      </c>
    </row>
    <row r="1139" ht="18" customHeight="1" spans="1:13">
      <c r="A1139" s="269">
        <f t="shared" si="105"/>
        <v>5</v>
      </c>
      <c r="B1139" s="270">
        <v>21699</v>
      </c>
      <c r="C1139" s="271" t="s">
        <v>1095</v>
      </c>
      <c r="D1139" s="273">
        <v>50</v>
      </c>
      <c r="E1139" s="273">
        <v>0</v>
      </c>
      <c r="F1139" s="273">
        <v>0</v>
      </c>
      <c r="G1139" s="273">
        <v>0</v>
      </c>
      <c r="H1139" s="273">
        <v>0</v>
      </c>
      <c r="I1139" s="47">
        <f t="shared" si="102"/>
        <v>0</v>
      </c>
      <c r="J1139" s="70">
        <f t="shared" si="103"/>
        <v>0</v>
      </c>
      <c r="K1139" s="242">
        <f t="shared" si="104"/>
        <v>50</v>
      </c>
      <c r="L1139" s="279">
        <f t="shared" si="106"/>
        <v>50</v>
      </c>
      <c r="M1139" s="278">
        <f t="shared" si="107"/>
        <v>50</v>
      </c>
    </row>
    <row r="1140" customHeight="1" spans="1:13">
      <c r="A1140" s="269">
        <f t="shared" si="105"/>
        <v>7</v>
      </c>
      <c r="B1140" s="270">
        <v>2169901</v>
      </c>
      <c r="C1140" s="271" t="s">
        <v>1096</v>
      </c>
      <c r="D1140" s="273">
        <v>0</v>
      </c>
      <c r="E1140" s="273">
        <v>0</v>
      </c>
      <c r="F1140" s="273">
        <v>0</v>
      </c>
      <c r="G1140" s="273">
        <v>0</v>
      </c>
      <c r="H1140" s="273">
        <v>0</v>
      </c>
      <c r="I1140" s="47">
        <f t="shared" si="102"/>
        <v>0</v>
      </c>
      <c r="J1140" s="70">
        <f t="shared" si="103"/>
        <v>0</v>
      </c>
      <c r="K1140" s="242">
        <f t="shared" si="104"/>
        <v>0</v>
      </c>
      <c r="L1140" s="279">
        <f t="shared" si="106"/>
        <v>0</v>
      </c>
      <c r="M1140" s="278">
        <f t="shared" si="107"/>
        <v>0</v>
      </c>
    </row>
    <row r="1141" ht="18" customHeight="1" spans="1:13">
      <c r="A1141" s="269">
        <f t="shared" si="105"/>
        <v>7</v>
      </c>
      <c r="B1141" s="270">
        <v>2169999</v>
      </c>
      <c r="C1141" s="271" t="s">
        <v>1097</v>
      </c>
      <c r="D1141" s="273">
        <v>50</v>
      </c>
      <c r="E1141" s="273">
        <v>0</v>
      </c>
      <c r="F1141" s="273">
        <v>0</v>
      </c>
      <c r="G1141" s="273">
        <v>0</v>
      </c>
      <c r="H1141" s="273">
        <v>0</v>
      </c>
      <c r="I1141" s="47">
        <f t="shared" si="102"/>
        <v>0</v>
      </c>
      <c r="J1141" s="70">
        <f t="shared" si="103"/>
        <v>0</v>
      </c>
      <c r="K1141" s="242">
        <f t="shared" si="104"/>
        <v>50</v>
      </c>
      <c r="L1141" s="279">
        <f t="shared" si="106"/>
        <v>50</v>
      </c>
      <c r="M1141" s="278">
        <f t="shared" si="107"/>
        <v>50</v>
      </c>
    </row>
    <row r="1142" ht="18" customHeight="1" spans="1:13">
      <c r="A1142" s="269">
        <f t="shared" si="105"/>
        <v>3</v>
      </c>
      <c r="B1142" s="270">
        <v>217</v>
      </c>
      <c r="C1142" s="271" t="s">
        <v>1098</v>
      </c>
      <c r="D1142" s="273">
        <v>0</v>
      </c>
      <c r="E1142" s="273">
        <v>0</v>
      </c>
      <c r="F1142" s="273">
        <v>0</v>
      </c>
      <c r="G1142" s="273">
        <v>0</v>
      </c>
      <c r="H1142" s="273">
        <v>29</v>
      </c>
      <c r="I1142" s="47">
        <f t="shared" si="102"/>
        <v>0</v>
      </c>
      <c r="J1142" s="70">
        <f t="shared" si="103"/>
        <v>0</v>
      </c>
      <c r="K1142" s="242">
        <f t="shared" si="104"/>
        <v>0</v>
      </c>
      <c r="L1142" s="279">
        <f t="shared" si="106"/>
        <v>29</v>
      </c>
      <c r="M1142" s="278">
        <f t="shared" si="107"/>
        <v>29</v>
      </c>
    </row>
    <row r="1143" customHeight="1" spans="1:13">
      <c r="A1143" s="269">
        <f t="shared" si="105"/>
        <v>5</v>
      </c>
      <c r="B1143" s="270">
        <v>21701</v>
      </c>
      <c r="C1143" s="271" t="s">
        <v>1099</v>
      </c>
      <c r="D1143" s="273">
        <v>0</v>
      </c>
      <c r="E1143" s="273">
        <v>0</v>
      </c>
      <c r="F1143" s="273">
        <v>0</v>
      </c>
      <c r="G1143" s="273">
        <v>0</v>
      </c>
      <c r="H1143" s="273">
        <v>0</v>
      </c>
      <c r="I1143" s="47">
        <f t="shared" si="102"/>
        <v>0</v>
      </c>
      <c r="J1143" s="70">
        <f t="shared" si="103"/>
        <v>0</v>
      </c>
      <c r="K1143" s="242">
        <f t="shared" si="104"/>
        <v>0</v>
      </c>
      <c r="L1143" s="279">
        <f t="shared" si="106"/>
        <v>0</v>
      </c>
      <c r="M1143" s="278">
        <f t="shared" si="107"/>
        <v>0</v>
      </c>
    </row>
    <row r="1144" customHeight="1" spans="1:13">
      <c r="A1144" s="269">
        <f t="shared" si="105"/>
        <v>7</v>
      </c>
      <c r="B1144" s="270">
        <v>2170101</v>
      </c>
      <c r="C1144" s="271" t="s">
        <v>274</v>
      </c>
      <c r="D1144" s="273">
        <v>0</v>
      </c>
      <c r="E1144" s="273">
        <v>0</v>
      </c>
      <c r="F1144" s="273">
        <v>0</v>
      </c>
      <c r="G1144" s="273">
        <v>0</v>
      </c>
      <c r="H1144" s="273">
        <v>0</v>
      </c>
      <c r="I1144" s="47">
        <f t="shared" si="102"/>
        <v>0</v>
      </c>
      <c r="J1144" s="70">
        <f t="shared" si="103"/>
        <v>0</v>
      </c>
      <c r="K1144" s="242">
        <f t="shared" si="104"/>
        <v>0</v>
      </c>
      <c r="L1144" s="279">
        <f t="shared" si="106"/>
        <v>0</v>
      </c>
      <c r="M1144" s="278">
        <f t="shared" si="107"/>
        <v>0</v>
      </c>
    </row>
    <row r="1145" customHeight="1" spans="1:13">
      <c r="A1145" s="269">
        <f t="shared" si="105"/>
        <v>7</v>
      </c>
      <c r="B1145" s="270">
        <v>2170102</v>
      </c>
      <c r="C1145" s="271" t="s">
        <v>252</v>
      </c>
      <c r="D1145" s="273">
        <v>0</v>
      </c>
      <c r="E1145" s="273">
        <v>0</v>
      </c>
      <c r="F1145" s="273">
        <v>0</v>
      </c>
      <c r="G1145" s="273">
        <v>0</v>
      </c>
      <c r="H1145" s="273">
        <v>0</v>
      </c>
      <c r="I1145" s="47">
        <f t="shared" si="102"/>
        <v>0</v>
      </c>
      <c r="J1145" s="70">
        <f t="shared" si="103"/>
        <v>0</v>
      </c>
      <c r="K1145" s="242">
        <f t="shared" si="104"/>
        <v>0</v>
      </c>
      <c r="L1145" s="279">
        <f t="shared" si="106"/>
        <v>0</v>
      </c>
      <c r="M1145" s="278">
        <f t="shared" si="107"/>
        <v>0</v>
      </c>
    </row>
    <row r="1146" customHeight="1" spans="1:13">
      <c r="A1146" s="269">
        <f t="shared" si="105"/>
        <v>7</v>
      </c>
      <c r="B1146" s="270">
        <v>2170103</v>
      </c>
      <c r="C1146" s="271" t="s">
        <v>229</v>
      </c>
      <c r="D1146" s="273">
        <v>0</v>
      </c>
      <c r="E1146" s="273">
        <v>0</v>
      </c>
      <c r="F1146" s="273">
        <v>0</v>
      </c>
      <c r="G1146" s="273">
        <v>0</v>
      </c>
      <c r="H1146" s="273">
        <v>0</v>
      </c>
      <c r="I1146" s="47">
        <f t="shared" si="102"/>
        <v>0</v>
      </c>
      <c r="J1146" s="70">
        <f t="shared" si="103"/>
        <v>0</v>
      </c>
      <c r="K1146" s="242">
        <f t="shared" si="104"/>
        <v>0</v>
      </c>
      <c r="L1146" s="279">
        <f t="shared" si="106"/>
        <v>0</v>
      </c>
      <c r="M1146" s="278">
        <f t="shared" si="107"/>
        <v>0</v>
      </c>
    </row>
    <row r="1147" customHeight="1" spans="1:13">
      <c r="A1147" s="269">
        <f t="shared" si="105"/>
        <v>7</v>
      </c>
      <c r="B1147" s="270">
        <v>2170104</v>
      </c>
      <c r="C1147" s="271" t="s">
        <v>1100</v>
      </c>
      <c r="D1147" s="273">
        <v>0</v>
      </c>
      <c r="E1147" s="273">
        <v>0</v>
      </c>
      <c r="F1147" s="273">
        <v>0</v>
      </c>
      <c r="G1147" s="273">
        <v>0</v>
      </c>
      <c r="H1147" s="273">
        <v>0</v>
      </c>
      <c r="I1147" s="47">
        <f t="shared" si="102"/>
        <v>0</v>
      </c>
      <c r="J1147" s="70">
        <f t="shared" si="103"/>
        <v>0</v>
      </c>
      <c r="K1147" s="242">
        <f t="shared" si="104"/>
        <v>0</v>
      </c>
      <c r="L1147" s="279">
        <f t="shared" si="106"/>
        <v>0</v>
      </c>
      <c r="M1147" s="278">
        <f t="shared" si="107"/>
        <v>0</v>
      </c>
    </row>
    <row r="1148" customHeight="1" spans="1:13">
      <c r="A1148" s="269">
        <f t="shared" si="105"/>
        <v>7</v>
      </c>
      <c r="B1148" s="270">
        <v>2170150</v>
      </c>
      <c r="C1148" s="271" t="s">
        <v>281</v>
      </c>
      <c r="D1148" s="273">
        <v>0</v>
      </c>
      <c r="E1148" s="273">
        <v>0</v>
      </c>
      <c r="F1148" s="273">
        <v>0</v>
      </c>
      <c r="G1148" s="273">
        <v>0</v>
      </c>
      <c r="H1148" s="273">
        <v>0</v>
      </c>
      <c r="I1148" s="47">
        <f t="shared" si="102"/>
        <v>0</v>
      </c>
      <c r="J1148" s="70">
        <f t="shared" si="103"/>
        <v>0</v>
      </c>
      <c r="K1148" s="242">
        <f t="shared" si="104"/>
        <v>0</v>
      </c>
      <c r="L1148" s="279">
        <f t="shared" si="106"/>
        <v>0</v>
      </c>
      <c r="M1148" s="278">
        <f t="shared" si="107"/>
        <v>0</v>
      </c>
    </row>
    <row r="1149" customHeight="1" spans="1:13">
      <c r="A1149" s="269">
        <f t="shared" si="105"/>
        <v>7</v>
      </c>
      <c r="B1149" s="270">
        <v>2170199</v>
      </c>
      <c r="C1149" s="271" t="s">
        <v>1101</v>
      </c>
      <c r="D1149" s="273">
        <v>0</v>
      </c>
      <c r="E1149" s="273">
        <v>0</v>
      </c>
      <c r="F1149" s="273">
        <v>0</v>
      </c>
      <c r="G1149" s="273">
        <v>0</v>
      </c>
      <c r="H1149" s="273">
        <v>0</v>
      </c>
      <c r="I1149" s="47">
        <f t="shared" si="102"/>
        <v>0</v>
      </c>
      <c r="J1149" s="70">
        <f t="shared" si="103"/>
        <v>0</v>
      </c>
      <c r="K1149" s="242">
        <f t="shared" si="104"/>
        <v>0</v>
      </c>
      <c r="L1149" s="279">
        <f t="shared" si="106"/>
        <v>0</v>
      </c>
      <c r="M1149" s="278">
        <f t="shared" si="107"/>
        <v>0</v>
      </c>
    </row>
    <row r="1150" customHeight="1" spans="1:13">
      <c r="A1150" s="269">
        <f t="shared" si="105"/>
        <v>5</v>
      </c>
      <c r="B1150" s="270">
        <v>21702</v>
      </c>
      <c r="C1150" s="271" t="s">
        <v>1102</v>
      </c>
      <c r="D1150" s="273">
        <v>0</v>
      </c>
      <c r="E1150" s="273">
        <v>0</v>
      </c>
      <c r="F1150" s="273">
        <v>0</v>
      </c>
      <c r="G1150" s="273">
        <v>0</v>
      </c>
      <c r="H1150" s="273">
        <v>0</v>
      </c>
      <c r="I1150" s="47">
        <f t="shared" si="102"/>
        <v>0</v>
      </c>
      <c r="J1150" s="70">
        <f t="shared" si="103"/>
        <v>0</v>
      </c>
      <c r="K1150" s="242">
        <f t="shared" si="104"/>
        <v>0</v>
      </c>
      <c r="L1150" s="279">
        <f t="shared" si="106"/>
        <v>0</v>
      </c>
      <c r="M1150" s="278">
        <f t="shared" si="107"/>
        <v>0</v>
      </c>
    </row>
    <row r="1151" customHeight="1" spans="1:13">
      <c r="A1151" s="269">
        <f t="shared" si="105"/>
        <v>7</v>
      </c>
      <c r="B1151" s="270">
        <v>2170201</v>
      </c>
      <c r="C1151" s="271" t="s">
        <v>1103</v>
      </c>
      <c r="D1151" s="273">
        <v>0</v>
      </c>
      <c r="E1151" s="273">
        <v>0</v>
      </c>
      <c r="F1151" s="273">
        <v>0</v>
      </c>
      <c r="G1151" s="273">
        <v>0</v>
      </c>
      <c r="H1151" s="273">
        <v>0</v>
      </c>
      <c r="I1151" s="47">
        <f t="shared" si="102"/>
        <v>0</v>
      </c>
      <c r="J1151" s="70">
        <f t="shared" si="103"/>
        <v>0</v>
      </c>
      <c r="K1151" s="242">
        <f t="shared" si="104"/>
        <v>0</v>
      </c>
      <c r="L1151" s="279">
        <f t="shared" si="106"/>
        <v>0</v>
      </c>
      <c r="M1151" s="278">
        <f t="shared" si="107"/>
        <v>0</v>
      </c>
    </row>
    <row r="1152" customHeight="1" spans="1:13">
      <c r="A1152" s="269">
        <f t="shared" si="105"/>
        <v>7</v>
      </c>
      <c r="B1152" s="270">
        <v>2170202</v>
      </c>
      <c r="C1152" s="271" t="s">
        <v>1104</v>
      </c>
      <c r="D1152" s="273">
        <v>0</v>
      </c>
      <c r="E1152" s="273">
        <v>0</v>
      </c>
      <c r="F1152" s="273">
        <v>0</v>
      </c>
      <c r="G1152" s="273">
        <v>0</v>
      </c>
      <c r="H1152" s="273">
        <v>0</v>
      </c>
      <c r="I1152" s="47">
        <f t="shared" si="102"/>
        <v>0</v>
      </c>
      <c r="J1152" s="70">
        <f t="shared" si="103"/>
        <v>0</v>
      </c>
      <c r="K1152" s="242">
        <f t="shared" si="104"/>
        <v>0</v>
      </c>
      <c r="L1152" s="279">
        <f t="shared" si="106"/>
        <v>0</v>
      </c>
      <c r="M1152" s="278">
        <f t="shared" si="107"/>
        <v>0</v>
      </c>
    </row>
    <row r="1153" customHeight="1" spans="1:13">
      <c r="A1153" s="269">
        <f t="shared" si="105"/>
        <v>7</v>
      </c>
      <c r="B1153" s="270">
        <v>2170203</v>
      </c>
      <c r="C1153" s="271" t="s">
        <v>1105</v>
      </c>
      <c r="D1153" s="273">
        <v>0</v>
      </c>
      <c r="E1153" s="273">
        <v>0</v>
      </c>
      <c r="F1153" s="273">
        <v>0</v>
      </c>
      <c r="G1153" s="273">
        <v>0</v>
      </c>
      <c r="H1153" s="273">
        <v>0</v>
      </c>
      <c r="I1153" s="47">
        <f t="shared" si="102"/>
        <v>0</v>
      </c>
      <c r="J1153" s="70">
        <f t="shared" si="103"/>
        <v>0</v>
      </c>
      <c r="K1153" s="242">
        <f t="shared" si="104"/>
        <v>0</v>
      </c>
      <c r="L1153" s="279">
        <f t="shared" si="106"/>
        <v>0</v>
      </c>
      <c r="M1153" s="278">
        <f t="shared" si="107"/>
        <v>0</v>
      </c>
    </row>
    <row r="1154" customHeight="1" spans="1:13">
      <c r="A1154" s="269">
        <f t="shared" si="105"/>
        <v>7</v>
      </c>
      <c r="B1154" s="270">
        <v>2170204</v>
      </c>
      <c r="C1154" s="271" t="s">
        <v>1106</v>
      </c>
      <c r="D1154" s="273">
        <v>0</v>
      </c>
      <c r="E1154" s="273">
        <v>0</v>
      </c>
      <c r="F1154" s="273">
        <v>0</v>
      </c>
      <c r="G1154" s="273">
        <v>0</v>
      </c>
      <c r="H1154" s="273">
        <v>0</v>
      </c>
      <c r="I1154" s="47">
        <f t="shared" si="102"/>
        <v>0</v>
      </c>
      <c r="J1154" s="70">
        <f t="shared" si="103"/>
        <v>0</v>
      </c>
      <c r="K1154" s="242">
        <f t="shared" si="104"/>
        <v>0</v>
      </c>
      <c r="L1154" s="279">
        <f t="shared" si="106"/>
        <v>0</v>
      </c>
      <c r="M1154" s="278">
        <f t="shared" si="107"/>
        <v>0</v>
      </c>
    </row>
    <row r="1155" customHeight="1" spans="1:13">
      <c r="A1155" s="269">
        <f t="shared" si="105"/>
        <v>7</v>
      </c>
      <c r="B1155" s="270">
        <v>2170205</v>
      </c>
      <c r="C1155" s="271" t="s">
        <v>1107</v>
      </c>
      <c r="D1155" s="273">
        <v>0</v>
      </c>
      <c r="E1155" s="273">
        <v>0</v>
      </c>
      <c r="F1155" s="273">
        <v>0</v>
      </c>
      <c r="G1155" s="273">
        <v>0</v>
      </c>
      <c r="H1155" s="273">
        <v>0</v>
      </c>
      <c r="I1155" s="47">
        <f t="shared" si="102"/>
        <v>0</v>
      </c>
      <c r="J1155" s="70">
        <f t="shared" si="103"/>
        <v>0</v>
      </c>
      <c r="K1155" s="242">
        <f t="shared" si="104"/>
        <v>0</v>
      </c>
      <c r="L1155" s="279">
        <f t="shared" si="106"/>
        <v>0</v>
      </c>
      <c r="M1155" s="278">
        <f t="shared" si="107"/>
        <v>0</v>
      </c>
    </row>
    <row r="1156" customHeight="1" spans="1:13">
      <c r="A1156" s="269">
        <f t="shared" si="105"/>
        <v>7</v>
      </c>
      <c r="B1156" s="270">
        <v>2170206</v>
      </c>
      <c r="C1156" s="271" t="s">
        <v>1108</v>
      </c>
      <c r="D1156" s="273">
        <v>0</v>
      </c>
      <c r="E1156" s="273">
        <v>0</v>
      </c>
      <c r="F1156" s="273">
        <v>0</v>
      </c>
      <c r="G1156" s="273">
        <v>0</v>
      </c>
      <c r="H1156" s="273">
        <v>0</v>
      </c>
      <c r="I1156" s="47">
        <f t="shared" si="102"/>
        <v>0</v>
      </c>
      <c r="J1156" s="70">
        <f t="shared" si="103"/>
        <v>0</v>
      </c>
      <c r="K1156" s="242">
        <f t="shared" si="104"/>
        <v>0</v>
      </c>
      <c r="L1156" s="279">
        <f t="shared" si="106"/>
        <v>0</v>
      </c>
      <c r="M1156" s="278">
        <f t="shared" si="107"/>
        <v>0</v>
      </c>
    </row>
    <row r="1157" customHeight="1" spans="1:13">
      <c r="A1157" s="269">
        <f t="shared" si="105"/>
        <v>7</v>
      </c>
      <c r="B1157" s="270">
        <v>2170207</v>
      </c>
      <c r="C1157" s="271" t="s">
        <v>1109</v>
      </c>
      <c r="D1157" s="273">
        <v>0</v>
      </c>
      <c r="E1157" s="273">
        <v>0</v>
      </c>
      <c r="F1157" s="273">
        <v>0</v>
      </c>
      <c r="G1157" s="273">
        <v>0</v>
      </c>
      <c r="H1157" s="273">
        <v>0</v>
      </c>
      <c r="I1157" s="47">
        <f t="shared" si="102"/>
        <v>0</v>
      </c>
      <c r="J1157" s="70">
        <f t="shared" si="103"/>
        <v>0</v>
      </c>
      <c r="K1157" s="242">
        <f t="shared" si="104"/>
        <v>0</v>
      </c>
      <c r="L1157" s="279">
        <f t="shared" si="106"/>
        <v>0</v>
      </c>
      <c r="M1157" s="278">
        <f t="shared" si="107"/>
        <v>0</v>
      </c>
    </row>
    <row r="1158" customHeight="1" spans="1:13">
      <c r="A1158" s="269">
        <f t="shared" si="105"/>
        <v>7</v>
      </c>
      <c r="B1158" s="270">
        <v>2170208</v>
      </c>
      <c r="C1158" s="271" t="s">
        <v>1110</v>
      </c>
      <c r="D1158" s="273">
        <v>0</v>
      </c>
      <c r="E1158" s="273">
        <v>0</v>
      </c>
      <c r="F1158" s="273">
        <v>0</v>
      </c>
      <c r="G1158" s="273">
        <v>0</v>
      </c>
      <c r="H1158" s="273">
        <v>0</v>
      </c>
      <c r="I1158" s="47">
        <f t="shared" si="102"/>
        <v>0</v>
      </c>
      <c r="J1158" s="70">
        <f t="shared" si="103"/>
        <v>0</v>
      </c>
      <c r="K1158" s="242">
        <f t="shared" si="104"/>
        <v>0</v>
      </c>
      <c r="L1158" s="279">
        <f t="shared" si="106"/>
        <v>0</v>
      </c>
      <c r="M1158" s="278">
        <f t="shared" si="107"/>
        <v>0</v>
      </c>
    </row>
    <row r="1159" customHeight="1" spans="1:13">
      <c r="A1159" s="269">
        <f t="shared" si="105"/>
        <v>7</v>
      </c>
      <c r="B1159" s="270">
        <v>2170299</v>
      </c>
      <c r="C1159" s="271" t="s">
        <v>1111</v>
      </c>
      <c r="D1159" s="273">
        <v>0</v>
      </c>
      <c r="E1159" s="273">
        <v>0</v>
      </c>
      <c r="F1159" s="273">
        <v>0</v>
      </c>
      <c r="G1159" s="273">
        <v>0</v>
      </c>
      <c r="H1159" s="273">
        <v>0</v>
      </c>
      <c r="I1159" s="47">
        <f t="shared" si="102"/>
        <v>0</v>
      </c>
      <c r="J1159" s="70">
        <f t="shared" si="103"/>
        <v>0</v>
      </c>
      <c r="K1159" s="242">
        <f t="shared" si="104"/>
        <v>0</v>
      </c>
      <c r="L1159" s="279">
        <f t="shared" si="106"/>
        <v>0</v>
      </c>
      <c r="M1159" s="278">
        <f t="shared" si="107"/>
        <v>0</v>
      </c>
    </row>
    <row r="1160" ht="18" customHeight="1" spans="1:13">
      <c r="A1160" s="269">
        <f t="shared" si="105"/>
        <v>5</v>
      </c>
      <c r="B1160" s="270">
        <v>21703</v>
      </c>
      <c r="C1160" s="271" t="s">
        <v>1112</v>
      </c>
      <c r="D1160" s="273">
        <v>0</v>
      </c>
      <c r="E1160" s="273">
        <v>0</v>
      </c>
      <c r="F1160" s="273">
        <v>0</v>
      </c>
      <c r="G1160" s="273">
        <v>0</v>
      </c>
      <c r="H1160" s="273">
        <v>0</v>
      </c>
      <c r="I1160" s="47">
        <f t="shared" ref="I1160:I1223" si="108">IFERROR(E1160/D1160,0)*100</f>
        <v>0</v>
      </c>
      <c r="J1160" s="70">
        <f t="shared" ref="J1160:J1223" si="109">IFERROR(E1160/H1160,0)*100</f>
        <v>0</v>
      </c>
      <c r="K1160" s="242">
        <f t="shared" si="104"/>
        <v>0</v>
      </c>
      <c r="L1160" s="279">
        <f t="shared" si="106"/>
        <v>0</v>
      </c>
      <c r="M1160" s="278">
        <f t="shared" si="107"/>
        <v>0</v>
      </c>
    </row>
    <row r="1161" customHeight="1" spans="1:13">
      <c r="A1161" s="269">
        <f t="shared" si="105"/>
        <v>7</v>
      </c>
      <c r="B1161" s="270">
        <v>2170301</v>
      </c>
      <c r="C1161" s="271" t="s">
        <v>1113</v>
      </c>
      <c r="D1161" s="273">
        <v>0</v>
      </c>
      <c r="E1161" s="273">
        <v>0</v>
      </c>
      <c r="F1161" s="273">
        <v>0</v>
      </c>
      <c r="G1161" s="273">
        <v>0</v>
      </c>
      <c r="H1161" s="273">
        <v>0</v>
      </c>
      <c r="I1161" s="47">
        <f t="shared" si="108"/>
        <v>0</v>
      </c>
      <c r="J1161" s="70">
        <f t="shared" si="109"/>
        <v>0</v>
      </c>
      <c r="K1161" s="242">
        <f t="shared" si="104"/>
        <v>0</v>
      </c>
      <c r="L1161" s="279">
        <f t="shared" si="106"/>
        <v>0</v>
      </c>
      <c r="M1161" s="278">
        <f t="shared" si="107"/>
        <v>0</v>
      </c>
    </row>
    <row r="1162" ht="18" customHeight="1" spans="1:13">
      <c r="A1162" s="269">
        <f t="shared" si="105"/>
        <v>7</v>
      </c>
      <c r="B1162" s="270">
        <v>2170302</v>
      </c>
      <c r="C1162" s="271" t="s">
        <v>1114</v>
      </c>
      <c r="D1162" s="273">
        <v>0</v>
      </c>
      <c r="E1162" s="273">
        <v>0</v>
      </c>
      <c r="F1162" s="273">
        <v>0</v>
      </c>
      <c r="G1162" s="273">
        <v>0</v>
      </c>
      <c r="H1162" s="273">
        <v>0</v>
      </c>
      <c r="I1162" s="47">
        <f t="shared" si="108"/>
        <v>0</v>
      </c>
      <c r="J1162" s="70">
        <f t="shared" si="109"/>
        <v>0</v>
      </c>
      <c r="K1162" s="242">
        <f t="shared" si="104"/>
        <v>0</v>
      </c>
      <c r="L1162" s="279">
        <f t="shared" si="106"/>
        <v>0</v>
      </c>
      <c r="M1162" s="278">
        <f t="shared" si="107"/>
        <v>0</v>
      </c>
    </row>
    <row r="1163" customHeight="1" spans="1:13">
      <c r="A1163" s="269">
        <f t="shared" si="105"/>
        <v>7</v>
      </c>
      <c r="B1163" s="270">
        <v>2170303</v>
      </c>
      <c r="C1163" s="271" t="s">
        <v>1115</v>
      </c>
      <c r="D1163" s="273">
        <v>0</v>
      </c>
      <c r="E1163" s="273">
        <v>0</v>
      </c>
      <c r="F1163" s="273">
        <v>0</v>
      </c>
      <c r="G1163" s="273">
        <v>0</v>
      </c>
      <c r="H1163" s="273">
        <v>0</v>
      </c>
      <c r="I1163" s="47">
        <f t="shared" si="108"/>
        <v>0</v>
      </c>
      <c r="J1163" s="70">
        <f t="shared" si="109"/>
        <v>0</v>
      </c>
      <c r="K1163" s="242">
        <f t="shared" si="104"/>
        <v>0</v>
      </c>
      <c r="L1163" s="279">
        <f t="shared" si="106"/>
        <v>0</v>
      </c>
      <c r="M1163" s="278">
        <f t="shared" si="107"/>
        <v>0</v>
      </c>
    </row>
    <row r="1164" customHeight="1" spans="1:13">
      <c r="A1164" s="269">
        <f t="shared" si="105"/>
        <v>7</v>
      </c>
      <c r="B1164" s="270">
        <v>2170304</v>
      </c>
      <c r="C1164" s="271" t="s">
        <v>1116</v>
      </c>
      <c r="D1164" s="273">
        <v>0</v>
      </c>
      <c r="E1164" s="273">
        <v>0</v>
      </c>
      <c r="F1164" s="273">
        <v>0</v>
      </c>
      <c r="G1164" s="273">
        <v>0</v>
      </c>
      <c r="H1164" s="273">
        <v>0</v>
      </c>
      <c r="I1164" s="47">
        <f t="shared" si="108"/>
        <v>0</v>
      </c>
      <c r="J1164" s="70">
        <f t="shared" si="109"/>
        <v>0</v>
      </c>
      <c r="K1164" s="242">
        <f t="shared" si="104"/>
        <v>0</v>
      </c>
      <c r="L1164" s="279">
        <f t="shared" si="106"/>
        <v>0</v>
      </c>
      <c r="M1164" s="278">
        <f t="shared" si="107"/>
        <v>0</v>
      </c>
    </row>
    <row r="1165" customHeight="1" spans="1:13">
      <c r="A1165" s="269">
        <f t="shared" si="105"/>
        <v>7</v>
      </c>
      <c r="B1165" s="270">
        <v>2170399</v>
      </c>
      <c r="C1165" s="271" t="s">
        <v>1117</v>
      </c>
      <c r="D1165" s="273">
        <v>0</v>
      </c>
      <c r="E1165" s="273">
        <v>0</v>
      </c>
      <c r="F1165" s="273">
        <v>0</v>
      </c>
      <c r="G1165" s="273">
        <v>0</v>
      </c>
      <c r="H1165" s="273">
        <v>0</v>
      </c>
      <c r="I1165" s="47">
        <f t="shared" si="108"/>
        <v>0</v>
      </c>
      <c r="J1165" s="70">
        <f t="shared" si="109"/>
        <v>0</v>
      </c>
      <c r="K1165" s="242">
        <f t="shared" si="104"/>
        <v>0</v>
      </c>
      <c r="L1165" s="279">
        <f t="shared" si="106"/>
        <v>0</v>
      </c>
      <c r="M1165" s="278">
        <f t="shared" si="107"/>
        <v>0</v>
      </c>
    </row>
    <row r="1166" customHeight="1" spans="1:13">
      <c r="A1166" s="269">
        <f t="shared" si="105"/>
        <v>5</v>
      </c>
      <c r="B1166" s="270">
        <v>21704</v>
      </c>
      <c r="C1166" s="271" t="s">
        <v>1118</v>
      </c>
      <c r="D1166" s="273">
        <v>0</v>
      </c>
      <c r="E1166" s="273">
        <v>0</v>
      </c>
      <c r="F1166" s="273">
        <v>0</v>
      </c>
      <c r="G1166" s="273">
        <v>0</v>
      </c>
      <c r="H1166" s="273">
        <v>0</v>
      </c>
      <c r="I1166" s="47">
        <f t="shared" si="108"/>
        <v>0</v>
      </c>
      <c r="J1166" s="70">
        <f t="shared" si="109"/>
        <v>0</v>
      </c>
      <c r="K1166" s="242">
        <f t="shared" si="104"/>
        <v>0</v>
      </c>
      <c r="L1166" s="279">
        <f t="shared" si="106"/>
        <v>0</v>
      </c>
      <c r="M1166" s="278">
        <f t="shared" si="107"/>
        <v>0</v>
      </c>
    </row>
    <row r="1167" customHeight="1" spans="1:13">
      <c r="A1167" s="269">
        <f t="shared" si="105"/>
        <v>7</v>
      </c>
      <c r="B1167" s="270">
        <v>2170401</v>
      </c>
      <c r="C1167" s="271" t="s">
        <v>1119</v>
      </c>
      <c r="D1167" s="273">
        <v>0</v>
      </c>
      <c r="E1167" s="273">
        <v>0</v>
      </c>
      <c r="F1167" s="273">
        <v>0</v>
      </c>
      <c r="G1167" s="273">
        <v>0</v>
      </c>
      <c r="H1167" s="273">
        <v>0</v>
      </c>
      <c r="I1167" s="47">
        <f t="shared" si="108"/>
        <v>0</v>
      </c>
      <c r="J1167" s="70">
        <f t="shared" si="109"/>
        <v>0</v>
      </c>
      <c r="K1167" s="242">
        <f t="shared" si="104"/>
        <v>0</v>
      </c>
      <c r="L1167" s="279">
        <f t="shared" si="106"/>
        <v>0</v>
      </c>
      <c r="M1167" s="278">
        <f t="shared" si="107"/>
        <v>0</v>
      </c>
    </row>
    <row r="1168" customHeight="1" spans="1:13">
      <c r="A1168" s="269">
        <f t="shared" si="105"/>
        <v>7</v>
      </c>
      <c r="B1168" s="270">
        <v>2170499</v>
      </c>
      <c r="C1168" s="271" t="s">
        <v>1120</v>
      </c>
      <c r="D1168" s="273">
        <v>0</v>
      </c>
      <c r="E1168" s="273">
        <v>0</v>
      </c>
      <c r="F1168" s="273">
        <v>0</v>
      </c>
      <c r="G1168" s="273">
        <v>0</v>
      </c>
      <c r="H1168" s="273">
        <v>0</v>
      </c>
      <c r="I1168" s="47">
        <f t="shared" si="108"/>
        <v>0</v>
      </c>
      <c r="J1168" s="70">
        <f t="shared" si="109"/>
        <v>0</v>
      </c>
      <c r="K1168" s="242">
        <f t="shared" ref="K1168:K1231" si="110">D1168+E1168+F1168+G1168</f>
        <v>0</v>
      </c>
      <c r="L1168" s="279">
        <f t="shared" si="106"/>
        <v>0</v>
      </c>
      <c r="M1168" s="278">
        <f t="shared" si="107"/>
        <v>0</v>
      </c>
    </row>
    <row r="1169" customHeight="1" spans="1:13">
      <c r="A1169" s="269">
        <f t="shared" ref="A1169:A1232" si="111">LEN(B1169)</f>
        <v>5</v>
      </c>
      <c r="B1169" s="270">
        <v>21799</v>
      </c>
      <c r="C1169" s="271" t="s">
        <v>1121</v>
      </c>
      <c r="D1169" s="273">
        <v>0</v>
      </c>
      <c r="E1169" s="273">
        <v>0</v>
      </c>
      <c r="F1169" s="273">
        <v>0</v>
      </c>
      <c r="G1169" s="273">
        <v>0</v>
      </c>
      <c r="H1169" s="273">
        <v>29</v>
      </c>
      <c r="I1169" s="47">
        <f t="shared" si="108"/>
        <v>0</v>
      </c>
      <c r="J1169" s="70">
        <f t="shared" si="109"/>
        <v>0</v>
      </c>
      <c r="K1169" s="242">
        <f t="shared" si="110"/>
        <v>0</v>
      </c>
      <c r="L1169" s="279">
        <f t="shared" ref="L1169:L1232" si="112">D1169+E1169+F1169+G1169+H1169</f>
        <v>29</v>
      </c>
      <c r="M1169" s="278">
        <f t="shared" ref="M1169:M1232" si="113">D1169+E1169+H1169</f>
        <v>29</v>
      </c>
    </row>
    <row r="1170" customHeight="1" spans="1:13">
      <c r="A1170" s="269">
        <f t="shared" si="111"/>
        <v>7</v>
      </c>
      <c r="B1170" s="270">
        <v>2179901</v>
      </c>
      <c r="C1170" s="271" t="s">
        <v>1122</v>
      </c>
      <c r="D1170" s="273">
        <v>0</v>
      </c>
      <c r="E1170" s="273">
        <v>0</v>
      </c>
      <c r="F1170" s="273">
        <v>0</v>
      </c>
      <c r="G1170" s="273">
        <v>0</v>
      </c>
      <c r="H1170" s="273">
        <v>0</v>
      </c>
      <c r="I1170" s="47">
        <f t="shared" si="108"/>
        <v>0</v>
      </c>
      <c r="J1170" s="70">
        <f t="shared" si="109"/>
        <v>0</v>
      </c>
      <c r="K1170" s="242">
        <f t="shared" si="110"/>
        <v>0</v>
      </c>
      <c r="L1170" s="279">
        <f t="shared" si="112"/>
        <v>0</v>
      </c>
      <c r="M1170" s="278">
        <f t="shared" si="113"/>
        <v>0</v>
      </c>
    </row>
    <row r="1171" customHeight="1" spans="1:13">
      <c r="A1171" s="269">
        <f t="shared" si="111"/>
        <v>3</v>
      </c>
      <c r="B1171" s="270">
        <v>219</v>
      </c>
      <c r="C1171" s="271" t="s">
        <v>1123</v>
      </c>
      <c r="D1171" s="273">
        <v>0</v>
      </c>
      <c r="E1171" s="273">
        <v>0</v>
      </c>
      <c r="F1171" s="273">
        <v>0</v>
      </c>
      <c r="G1171" s="273">
        <v>0</v>
      </c>
      <c r="H1171" s="273">
        <v>0</v>
      </c>
      <c r="I1171" s="47">
        <f t="shared" si="108"/>
        <v>0</v>
      </c>
      <c r="J1171" s="70">
        <f t="shared" si="109"/>
        <v>0</v>
      </c>
      <c r="K1171" s="242">
        <f t="shared" si="110"/>
        <v>0</v>
      </c>
      <c r="L1171" s="279">
        <f t="shared" si="112"/>
        <v>0</v>
      </c>
      <c r="M1171" s="278">
        <f t="shared" si="113"/>
        <v>0</v>
      </c>
    </row>
    <row r="1172" customHeight="1" spans="1:13">
      <c r="A1172" s="269">
        <f t="shared" si="111"/>
        <v>5</v>
      </c>
      <c r="B1172" s="270">
        <v>21901</v>
      </c>
      <c r="C1172" s="271" t="s">
        <v>1124</v>
      </c>
      <c r="D1172" s="273">
        <v>0</v>
      </c>
      <c r="E1172" s="273">
        <v>0</v>
      </c>
      <c r="F1172" s="273">
        <v>0</v>
      </c>
      <c r="G1172" s="273">
        <v>0</v>
      </c>
      <c r="H1172" s="273">
        <v>0</v>
      </c>
      <c r="I1172" s="47">
        <f t="shared" si="108"/>
        <v>0</v>
      </c>
      <c r="J1172" s="70">
        <f t="shared" si="109"/>
        <v>0</v>
      </c>
      <c r="K1172" s="242">
        <f t="shared" si="110"/>
        <v>0</v>
      </c>
      <c r="L1172" s="279">
        <f t="shared" si="112"/>
        <v>0</v>
      </c>
      <c r="M1172" s="278">
        <f t="shared" si="113"/>
        <v>0</v>
      </c>
    </row>
    <row r="1173" customHeight="1" spans="1:13">
      <c r="A1173" s="269">
        <f t="shared" si="111"/>
        <v>5</v>
      </c>
      <c r="B1173" s="270">
        <v>21902</v>
      </c>
      <c r="C1173" s="271" t="s">
        <v>1125</v>
      </c>
      <c r="D1173" s="273">
        <v>0</v>
      </c>
      <c r="E1173" s="273">
        <v>0</v>
      </c>
      <c r="F1173" s="273">
        <v>0</v>
      </c>
      <c r="G1173" s="273">
        <v>0</v>
      </c>
      <c r="H1173" s="273">
        <v>0</v>
      </c>
      <c r="I1173" s="47">
        <f t="shared" si="108"/>
        <v>0</v>
      </c>
      <c r="J1173" s="70">
        <f t="shared" si="109"/>
        <v>0</v>
      </c>
      <c r="K1173" s="242">
        <f t="shared" si="110"/>
        <v>0</v>
      </c>
      <c r="L1173" s="279">
        <f t="shared" si="112"/>
        <v>0</v>
      </c>
      <c r="M1173" s="278">
        <f t="shared" si="113"/>
        <v>0</v>
      </c>
    </row>
    <row r="1174" customHeight="1" spans="1:13">
      <c r="A1174" s="269">
        <f t="shared" si="111"/>
        <v>5</v>
      </c>
      <c r="B1174" s="270">
        <v>21903</v>
      </c>
      <c r="C1174" s="271" t="s">
        <v>1126</v>
      </c>
      <c r="D1174" s="273">
        <v>0</v>
      </c>
      <c r="E1174" s="273">
        <v>0</v>
      </c>
      <c r="F1174" s="273">
        <v>0</v>
      </c>
      <c r="G1174" s="273">
        <v>0</v>
      </c>
      <c r="H1174" s="273">
        <v>0</v>
      </c>
      <c r="I1174" s="47">
        <f t="shared" si="108"/>
        <v>0</v>
      </c>
      <c r="J1174" s="70">
        <f t="shared" si="109"/>
        <v>0</v>
      </c>
      <c r="K1174" s="242">
        <f t="shared" si="110"/>
        <v>0</v>
      </c>
      <c r="L1174" s="279">
        <f t="shared" si="112"/>
        <v>0</v>
      </c>
      <c r="M1174" s="278">
        <f t="shared" si="113"/>
        <v>0</v>
      </c>
    </row>
    <row r="1175" customHeight="1" spans="1:13">
      <c r="A1175" s="269">
        <f t="shared" si="111"/>
        <v>5</v>
      </c>
      <c r="B1175" s="270">
        <v>21904</v>
      </c>
      <c r="C1175" s="271" t="s">
        <v>1127</v>
      </c>
      <c r="D1175" s="273">
        <v>0</v>
      </c>
      <c r="E1175" s="273">
        <v>0</v>
      </c>
      <c r="F1175" s="273">
        <v>0</v>
      </c>
      <c r="G1175" s="273">
        <v>0</v>
      </c>
      <c r="H1175" s="273">
        <v>0</v>
      </c>
      <c r="I1175" s="47">
        <f t="shared" si="108"/>
        <v>0</v>
      </c>
      <c r="J1175" s="70">
        <f t="shared" si="109"/>
        <v>0</v>
      </c>
      <c r="K1175" s="242">
        <f t="shared" si="110"/>
        <v>0</v>
      </c>
      <c r="L1175" s="279">
        <f t="shared" si="112"/>
        <v>0</v>
      </c>
      <c r="M1175" s="278">
        <f t="shared" si="113"/>
        <v>0</v>
      </c>
    </row>
    <row r="1176" customHeight="1" spans="1:13">
      <c r="A1176" s="269">
        <f t="shared" si="111"/>
        <v>5</v>
      </c>
      <c r="B1176" s="270">
        <v>21905</v>
      </c>
      <c r="C1176" s="271" t="s">
        <v>1128</v>
      </c>
      <c r="D1176" s="273">
        <v>0</v>
      </c>
      <c r="E1176" s="273">
        <v>0</v>
      </c>
      <c r="F1176" s="273">
        <v>0</v>
      </c>
      <c r="G1176" s="273">
        <v>0</v>
      </c>
      <c r="H1176" s="273">
        <v>0</v>
      </c>
      <c r="I1176" s="47">
        <f t="shared" si="108"/>
        <v>0</v>
      </c>
      <c r="J1176" s="70">
        <f t="shared" si="109"/>
        <v>0</v>
      </c>
      <c r="K1176" s="242">
        <f t="shared" si="110"/>
        <v>0</v>
      </c>
      <c r="L1176" s="279">
        <f t="shared" si="112"/>
        <v>0</v>
      </c>
      <c r="M1176" s="278">
        <f t="shared" si="113"/>
        <v>0</v>
      </c>
    </row>
    <row r="1177" customHeight="1" spans="1:13">
      <c r="A1177" s="269">
        <f t="shared" si="111"/>
        <v>5</v>
      </c>
      <c r="B1177" s="270">
        <v>21906</v>
      </c>
      <c r="C1177" s="271" t="s">
        <v>1129</v>
      </c>
      <c r="D1177" s="273">
        <v>0</v>
      </c>
      <c r="E1177" s="273">
        <v>0</v>
      </c>
      <c r="F1177" s="273">
        <v>0</v>
      </c>
      <c r="G1177" s="273">
        <v>0</v>
      </c>
      <c r="H1177" s="273">
        <v>0</v>
      </c>
      <c r="I1177" s="47">
        <f t="shared" si="108"/>
        <v>0</v>
      </c>
      <c r="J1177" s="70">
        <f t="shared" si="109"/>
        <v>0</v>
      </c>
      <c r="K1177" s="242">
        <f t="shared" si="110"/>
        <v>0</v>
      </c>
      <c r="L1177" s="279">
        <f t="shared" si="112"/>
        <v>0</v>
      </c>
      <c r="M1177" s="278">
        <f t="shared" si="113"/>
        <v>0</v>
      </c>
    </row>
    <row r="1178" customHeight="1" spans="1:13">
      <c r="A1178" s="269">
        <f t="shared" si="111"/>
        <v>5</v>
      </c>
      <c r="B1178" s="270">
        <v>21907</v>
      </c>
      <c r="C1178" s="271" t="s">
        <v>1130</v>
      </c>
      <c r="D1178" s="273">
        <v>0</v>
      </c>
      <c r="E1178" s="273">
        <v>0</v>
      </c>
      <c r="F1178" s="273">
        <v>0</v>
      </c>
      <c r="G1178" s="273">
        <v>0</v>
      </c>
      <c r="H1178" s="273">
        <v>0</v>
      </c>
      <c r="I1178" s="47">
        <f t="shared" si="108"/>
        <v>0</v>
      </c>
      <c r="J1178" s="70">
        <f t="shared" si="109"/>
        <v>0</v>
      </c>
      <c r="K1178" s="242">
        <f t="shared" si="110"/>
        <v>0</v>
      </c>
      <c r="L1178" s="279">
        <f t="shared" si="112"/>
        <v>0</v>
      </c>
      <c r="M1178" s="278">
        <f t="shared" si="113"/>
        <v>0</v>
      </c>
    </row>
    <row r="1179" customHeight="1" spans="1:13">
      <c r="A1179" s="269">
        <f t="shared" si="111"/>
        <v>5</v>
      </c>
      <c r="B1179" s="270">
        <v>21908</v>
      </c>
      <c r="C1179" s="271" t="s">
        <v>1131</v>
      </c>
      <c r="D1179" s="273">
        <v>0</v>
      </c>
      <c r="E1179" s="273">
        <v>0</v>
      </c>
      <c r="F1179" s="273">
        <v>0</v>
      </c>
      <c r="G1179" s="273">
        <v>0</v>
      </c>
      <c r="H1179" s="273">
        <v>0</v>
      </c>
      <c r="I1179" s="47">
        <f t="shared" si="108"/>
        <v>0</v>
      </c>
      <c r="J1179" s="70">
        <f t="shared" si="109"/>
        <v>0</v>
      </c>
      <c r="K1179" s="242">
        <f t="shared" si="110"/>
        <v>0</v>
      </c>
      <c r="L1179" s="279">
        <f t="shared" si="112"/>
        <v>0</v>
      </c>
      <c r="M1179" s="278">
        <f t="shared" si="113"/>
        <v>0</v>
      </c>
    </row>
    <row r="1180" customHeight="1" spans="1:13">
      <c r="A1180" s="269">
        <f t="shared" si="111"/>
        <v>5</v>
      </c>
      <c r="B1180" s="270">
        <v>21999</v>
      </c>
      <c r="C1180" s="271" t="s">
        <v>1132</v>
      </c>
      <c r="D1180" s="273">
        <v>0</v>
      </c>
      <c r="E1180" s="273">
        <v>0</v>
      </c>
      <c r="F1180" s="273">
        <v>0</v>
      </c>
      <c r="G1180" s="273">
        <v>0</v>
      </c>
      <c r="H1180" s="273">
        <v>0</v>
      </c>
      <c r="I1180" s="47">
        <f t="shared" si="108"/>
        <v>0</v>
      </c>
      <c r="J1180" s="70">
        <f t="shared" si="109"/>
        <v>0</v>
      </c>
      <c r="K1180" s="242">
        <f t="shared" si="110"/>
        <v>0</v>
      </c>
      <c r="L1180" s="279">
        <f t="shared" si="112"/>
        <v>0</v>
      </c>
      <c r="M1180" s="278">
        <f t="shared" si="113"/>
        <v>0</v>
      </c>
    </row>
    <row r="1181" ht="18" customHeight="1" spans="1:13">
      <c r="A1181" s="269">
        <f t="shared" si="111"/>
        <v>3</v>
      </c>
      <c r="B1181" s="270">
        <v>220</v>
      </c>
      <c r="C1181" s="271" t="s">
        <v>1133</v>
      </c>
      <c r="D1181" s="273">
        <v>3004</v>
      </c>
      <c r="E1181" s="273">
        <v>1214</v>
      </c>
      <c r="F1181" s="273">
        <v>1214</v>
      </c>
      <c r="G1181" s="273">
        <v>0</v>
      </c>
      <c r="H1181" s="273">
        <v>1625</v>
      </c>
      <c r="I1181" s="47">
        <f t="shared" si="108"/>
        <v>40.4127829560586</v>
      </c>
      <c r="J1181" s="70">
        <f t="shared" si="109"/>
        <v>74.7076923076923</v>
      </c>
      <c r="K1181" s="242">
        <f t="shared" si="110"/>
        <v>5432</v>
      </c>
      <c r="L1181" s="279">
        <f t="shared" si="112"/>
        <v>7057</v>
      </c>
      <c r="M1181" s="278">
        <f t="shared" si="113"/>
        <v>5843</v>
      </c>
    </row>
    <row r="1182" ht="18" customHeight="1" spans="1:13">
      <c r="A1182" s="269">
        <f t="shared" si="111"/>
        <v>5</v>
      </c>
      <c r="B1182" s="270">
        <v>22001</v>
      </c>
      <c r="C1182" s="271" t="s">
        <v>1134</v>
      </c>
      <c r="D1182" s="273">
        <v>2781</v>
      </c>
      <c r="E1182" s="273">
        <v>1186</v>
      </c>
      <c r="F1182" s="273">
        <v>1186</v>
      </c>
      <c r="G1182" s="273">
        <v>0</v>
      </c>
      <c r="H1182" s="273">
        <v>1600</v>
      </c>
      <c r="I1182" s="47">
        <f t="shared" si="108"/>
        <v>42.6465300251708</v>
      </c>
      <c r="J1182" s="70">
        <f t="shared" si="109"/>
        <v>74.125</v>
      </c>
      <c r="K1182" s="242">
        <f t="shared" si="110"/>
        <v>5153</v>
      </c>
      <c r="L1182" s="279">
        <f t="shared" si="112"/>
        <v>6753</v>
      </c>
      <c r="M1182" s="278">
        <f t="shared" si="113"/>
        <v>5567</v>
      </c>
    </row>
    <row r="1183" ht="18" customHeight="1" spans="1:13">
      <c r="A1183" s="269">
        <f t="shared" si="111"/>
        <v>7</v>
      </c>
      <c r="B1183" s="270">
        <v>2200101</v>
      </c>
      <c r="C1183" s="271" t="s">
        <v>227</v>
      </c>
      <c r="D1183" s="273">
        <v>1103</v>
      </c>
      <c r="E1183" s="273">
        <v>541</v>
      </c>
      <c r="F1183" s="273">
        <v>541</v>
      </c>
      <c r="G1183" s="273">
        <v>0</v>
      </c>
      <c r="H1183" s="273">
        <v>506</v>
      </c>
      <c r="I1183" s="47">
        <f t="shared" si="108"/>
        <v>49.0480507706256</v>
      </c>
      <c r="J1183" s="70">
        <f t="shared" si="109"/>
        <v>106.916996047431</v>
      </c>
      <c r="K1183" s="242">
        <f t="shared" si="110"/>
        <v>2185</v>
      </c>
      <c r="L1183" s="279">
        <f t="shared" si="112"/>
        <v>2691</v>
      </c>
      <c r="M1183" s="278">
        <f t="shared" si="113"/>
        <v>2150</v>
      </c>
    </row>
    <row r="1184" ht="18" customHeight="1" spans="1:13">
      <c r="A1184" s="269">
        <f t="shared" si="111"/>
        <v>7</v>
      </c>
      <c r="B1184" s="270">
        <v>2200102</v>
      </c>
      <c r="C1184" s="271" t="s">
        <v>228</v>
      </c>
      <c r="D1184" s="273">
        <v>0</v>
      </c>
      <c r="E1184" s="273">
        <v>0</v>
      </c>
      <c r="F1184" s="273">
        <v>0</v>
      </c>
      <c r="G1184" s="273">
        <v>0</v>
      </c>
      <c r="H1184" s="273">
        <v>0</v>
      </c>
      <c r="I1184" s="47">
        <f t="shared" si="108"/>
        <v>0</v>
      </c>
      <c r="J1184" s="70">
        <f t="shared" si="109"/>
        <v>0</v>
      </c>
      <c r="K1184" s="242">
        <f t="shared" si="110"/>
        <v>0</v>
      </c>
      <c r="L1184" s="279">
        <f t="shared" si="112"/>
        <v>0</v>
      </c>
      <c r="M1184" s="278">
        <f t="shared" si="113"/>
        <v>0</v>
      </c>
    </row>
    <row r="1185" ht="18" customHeight="1" spans="1:13">
      <c r="A1185" s="269">
        <f t="shared" si="111"/>
        <v>7</v>
      </c>
      <c r="B1185" s="270">
        <v>2200103</v>
      </c>
      <c r="C1185" s="271" t="s">
        <v>244</v>
      </c>
      <c r="D1185" s="273">
        <v>761</v>
      </c>
      <c r="E1185" s="273">
        <v>496</v>
      </c>
      <c r="F1185" s="273">
        <v>496</v>
      </c>
      <c r="G1185" s="273">
        <v>0</v>
      </c>
      <c r="H1185" s="273">
        <v>499</v>
      </c>
      <c r="I1185" s="47">
        <f t="shared" si="108"/>
        <v>65.1773981603154</v>
      </c>
      <c r="J1185" s="70">
        <f t="shared" si="109"/>
        <v>99.3987975951904</v>
      </c>
      <c r="K1185" s="242">
        <f t="shared" si="110"/>
        <v>1753</v>
      </c>
      <c r="L1185" s="279">
        <f t="shared" si="112"/>
        <v>2252</v>
      </c>
      <c r="M1185" s="278">
        <f t="shared" si="113"/>
        <v>1756</v>
      </c>
    </row>
    <row r="1186" ht="18" customHeight="1" spans="1:13">
      <c r="A1186" s="269">
        <f t="shared" si="111"/>
        <v>7</v>
      </c>
      <c r="B1186" s="270">
        <v>2200104</v>
      </c>
      <c r="C1186" s="271" t="s">
        <v>1135</v>
      </c>
      <c r="D1186" s="273">
        <v>650</v>
      </c>
      <c r="E1186" s="273">
        <v>0</v>
      </c>
      <c r="F1186" s="273">
        <v>0</v>
      </c>
      <c r="G1186" s="273">
        <v>0</v>
      </c>
      <c r="H1186" s="273">
        <v>0</v>
      </c>
      <c r="I1186" s="47">
        <f t="shared" si="108"/>
        <v>0</v>
      </c>
      <c r="J1186" s="70">
        <f t="shared" si="109"/>
        <v>0</v>
      </c>
      <c r="K1186" s="242">
        <f t="shared" si="110"/>
        <v>650</v>
      </c>
      <c r="L1186" s="279">
        <f t="shared" si="112"/>
        <v>650</v>
      </c>
      <c r="M1186" s="278">
        <f t="shared" si="113"/>
        <v>650</v>
      </c>
    </row>
    <row r="1187" ht="18" customHeight="1" spans="1:13">
      <c r="A1187" s="269">
        <f t="shared" si="111"/>
        <v>7</v>
      </c>
      <c r="B1187" s="270">
        <v>2200105</v>
      </c>
      <c r="C1187" s="271" t="s">
        <v>1136</v>
      </c>
      <c r="D1187" s="273">
        <v>0</v>
      </c>
      <c r="E1187" s="273">
        <v>0</v>
      </c>
      <c r="F1187" s="273">
        <v>0</v>
      </c>
      <c r="G1187" s="273">
        <v>0</v>
      </c>
      <c r="H1187" s="273">
        <v>0</v>
      </c>
      <c r="I1187" s="47">
        <f t="shared" si="108"/>
        <v>0</v>
      </c>
      <c r="J1187" s="70">
        <f t="shared" si="109"/>
        <v>0</v>
      </c>
      <c r="K1187" s="242">
        <f t="shared" si="110"/>
        <v>0</v>
      </c>
      <c r="L1187" s="279">
        <f t="shared" si="112"/>
        <v>0</v>
      </c>
      <c r="M1187" s="278">
        <f t="shared" si="113"/>
        <v>0</v>
      </c>
    </row>
    <row r="1188" ht="18" customHeight="1" spans="1:13">
      <c r="A1188" s="269">
        <f t="shared" si="111"/>
        <v>7</v>
      </c>
      <c r="B1188" s="270">
        <v>2200106</v>
      </c>
      <c r="C1188" s="271" t="s">
        <v>1137</v>
      </c>
      <c r="D1188" s="273">
        <v>0</v>
      </c>
      <c r="E1188" s="273">
        <v>0</v>
      </c>
      <c r="F1188" s="273">
        <v>0</v>
      </c>
      <c r="G1188" s="273">
        <v>0</v>
      </c>
      <c r="H1188" s="273">
        <v>447</v>
      </c>
      <c r="I1188" s="47">
        <f t="shared" si="108"/>
        <v>0</v>
      </c>
      <c r="J1188" s="70">
        <f t="shared" si="109"/>
        <v>0</v>
      </c>
      <c r="K1188" s="242">
        <f t="shared" si="110"/>
        <v>0</v>
      </c>
      <c r="L1188" s="279">
        <f t="shared" si="112"/>
        <v>447</v>
      </c>
      <c r="M1188" s="278">
        <f t="shared" si="113"/>
        <v>447</v>
      </c>
    </row>
    <row r="1189" customHeight="1" spans="1:13">
      <c r="A1189" s="269">
        <f t="shared" si="111"/>
        <v>7</v>
      </c>
      <c r="B1189" s="270">
        <v>2200107</v>
      </c>
      <c r="C1189" s="271" t="s">
        <v>1138</v>
      </c>
      <c r="D1189" s="273">
        <v>0</v>
      </c>
      <c r="E1189" s="273">
        <v>0</v>
      </c>
      <c r="F1189" s="273">
        <v>0</v>
      </c>
      <c r="G1189" s="273">
        <v>0</v>
      </c>
      <c r="H1189" s="273">
        <v>0</v>
      </c>
      <c r="I1189" s="47">
        <f t="shared" si="108"/>
        <v>0</v>
      </c>
      <c r="J1189" s="70">
        <f t="shared" si="109"/>
        <v>0</v>
      </c>
      <c r="K1189" s="242">
        <f t="shared" si="110"/>
        <v>0</v>
      </c>
      <c r="L1189" s="279">
        <f t="shared" si="112"/>
        <v>0</v>
      </c>
      <c r="M1189" s="278">
        <f t="shared" si="113"/>
        <v>0</v>
      </c>
    </row>
    <row r="1190" customHeight="1" spans="1:13">
      <c r="A1190" s="269">
        <f t="shared" si="111"/>
        <v>7</v>
      </c>
      <c r="B1190" s="270">
        <v>2200108</v>
      </c>
      <c r="C1190" s="271" t="s">
        <v>1139</v>
      </c>
      <c r="D1190" s="273">
        <v>0</v>
      </c>
      <c r="E1190" s="273">
        <v>0</v>
      </c>
      <c r="F1190" s="273">
        <v>0</v>
      </c>
      <c r="G1190" s="273">
        <v>0</v>
      </c>
      <c r="H1190" s="273">
        <v>0</v>
      </c>
      <c r="I1190" s="47">
        <f t="shared" si="108"/>
        <v>0</v>
      </c>
      <c r="J1190" s="70">
        <f t="shared" si="109"/>
        <v>0</v>
      </c>
      <c r="K1190" s="242">
        <f t="shared" si="110"/>
        <v>0</v>
      </c>
      <c r="L1190" s="279">
        <f t="shared" si="112"/>
        <v>0</v>
      </c>
      <c r="M1190" s="278">
        <f t="shared" si="113"/>
        <v>0</v>
      </c>
    </row>
    <row r="1191" ht="18" customHeight="1" spans="1:13">
      <c r="A1191" s="269">
        <f t="shared" si="111"/>
        <v>7</v>
      </c>
      <c r="B1191" s="270">
        <v>2200109</v>
      </c>
      <c r="C1191" s="271" t="s">
        <v>1140</v>
      </c>
      <c r="D1191" s="273">
        <v>0</v>
      </c>
      <c r="E1191" s="273">
        <v>0</v>
      </c>
      <c r="F1191" s="273">
        <v>0</v>
      </c>
      <c r="G1191" s="273">
        <v>0</v>
      </c>
      <c r="H1191" s="273">
        <v>0</v>
      </c>
      <c r="I1191" s="47">
        <f t="shared" si="108"/>
        <v>0</v>
      </c>
      <c r="J1191" s="70">
        <f t="shared" si="109"/>
        <v>0</v>
      </c>
      <c r="K1191" s="242">
        <f t="shared" si="110"/>
        <v>0</v>
      </c>
      <c r="L1191" s="279">
        <f t="shared" si="112"/>
        <v>0</v>
      </c>
      <c r="M1191" s="278">
        <f t="shared" si="113"/>
        <v>0</v>
      </c>
    </row>
    <row r="1192" ht="18" customHeight="1" spans="1:13">
      <c r="A1192" s="269">
        <f t="shared" si="111"/>
        <v>7</v>
      </c>
      <c r="B1192" s="270">
        <v>2200110</v>
      </c>
      <c r="C1192" s="271" t="s">
        <v>1141</v>
      </c>
      <c r="D1192" s="273">
        <v>0</v>
      </c>
      <c r="E1192" s="273">
        <v>0</v>
      </c>
      <c r="F1192" s="273">
        <v>0</v>
      </c>
      <c r="G1192" s="273">
        <v>0</v>
      </c>
      <c r="H1192" s="273">
        <v>0</v>
      </c>
      <c r="I1192" s="47">
        <f t="shared" si="108"/>
        <v>0</v>
      </c>
      <c r="J1192" s="70">
        <f t="shared" si="109"/>
        <v>0</v>
      </c>
      <c r="K1192" s="242">
        <f t="shared" si="110"/>
        <v>0</v>
      </c>
      <c r="L1192" s="279">
        <f t="shared" si="112"/>
        <v>0</v>
      </c>
      <c r="M1192" s="278">
        <f t="shared" si="113"/>
        <v>0</v>
      </c>
    </row>
    <row r="1193" customHeight="1" spans="1:13">
      <c r="A1193" s="269">
        <f t="shared" si="111"/>
        <v>7</v>
      </c>
      <c r="B1193" s="270">
        <v>2200112</v>
      </c>
      <c r="C1193" s="271" t="s">
        <v>1142</v>
      </c>
      <c r="D1193" s="273">
        <v>0</v>
      </c>
      <c r="E1193" s="273">
        <v>0</v>
      </c>
      <c r="F1193" s="273">
        <v>0</v>
      </c>
      <c r="G1193" s="273">
        <v>0</v>
      </c>
      <c r="H1193" s="273">
        <v>0</v>
      </c>
      <c r="I1193" s="47">
        <f t="shared" si="108"/>
        <v>0</v>
      </c>
      <c r="J1193" s="70">
        <f t="shared" si="109"/>
        <v>0</v>
      </c>
      <c r="K1193" s="242">
        <f t="shared" si="110"/>
        <v>0</v>
      </c>
      <c r="L1193" s="279">
        <f t="shared" si="112"/>
        <v>0</v>
      </c>
      <c r="M1193" s="278">
        <f t="shared" si="113"/>
        <v>0</v>
      </c>
    </row>
    <row r="1194" ht="18" customHeight="1" spans="1:13">
      <c r="A1194" s="269">
        <f t="shared" si="111"/>
        <v>7</v>
      </c>
      <c r="B1194" s="270">
        <v>2200113</v>
      </c>
      <c r="C1194" s="271" t="s">
        <v>1143</v>
      </c>
      <c r="D1194" s="273">
        <v>0</v>
      </c>
      <c r="E1194" s="273">
        <v>0</v>
      </c>
      <c r="F1194" s="273">
        <v>0</v>
      </c>
      <c r="G1194" s="273">
        <v>0</v>
      </c>
      <c r="H1194" s="273">
        <v>0</v>
      </c>
      <c r="I1194" s="47">
        <f t="shared" si="108"/>
        <v>0</v>
      </c>
      <c r="J1194" s="70">
        <f t="shared" si="109"/>
        <v>0</v>
      </c>
      <c r="K1194" s="242">
        <f t="shared" si="110"/>
        <v>0</v>
      </c>
      <c r="L1194" s="279">
        <f t="shared" si="112"/>
        <v>0</v>
      </c>
      <c r="M1194" s="278">
        <f t="shared" si="113"/>
        <v>0</v>
      </c>
    </row>
    <row r="1195" ht="18" customHeight="1" spans="1:13">
      <c r="A1195" s="269">
        <f t="shared" si="111"/>
        <v>7</v>
      </c>
      <c r="B1195" s="270">
        <v>2200114</v>
      </c>
      <c r="C1195" s="271" t="s">
        <v>1144</v>
      </c>
      <c r="D1195" s="273">
        <v>0</v>
      </c>
      <c r="E1195" s="273">
        <v>0</v>
      </c>
      <c r="F1195" s="273">
        <v>0</v>
      </c>
      <c r="G1195" s="273">
        <v>0</v>
      </c>
      <c r="H1195" s="273">
        <v>0</v>
      </c>
      <c r="I1195" s="47">
        <f t="shared" si="108"/>
        <v>0</v>
      </c>
      <c r="J1195" s="70">
        <f t="shared" si="109"/>
        <v>0</v>
      </c>
      <c r="K1195" s="242">
        <f t="shared" si="110"/>
        <v>0</v>
      </c>
      <c r="L1195" s="279">
        <f t="shared" si="112"/>
        <v>0</v>
      </c>
      <c r="M1195" s="278">
        <f t="shared" si="113"/>
        <v>0</v>
      </c>
    </row>
    <row r="1196" customHeight="1" spans="1:13">
      <c r="A1196" s="269">
        <f t="shared" si="111"/>
        <v>7</v>
      </c>
      <c r="B1196" s="270">
        <v>2200115</v>
      </c>
      <c r="C1196" s="271" t="s">
        <v>1145</v>
      </c>
      <c r="D1196" s="273">
        <v>0</v>
      </c>
      <c r="E1196" s="273">
        <v>0</v>
      </c>
      <c r="F1196" s="273">
        <v>0</v>
      </c>
      <c r="G1196" s="273">
        <v>0</v>
      </c>
      <c r="H1196" s="273">
        <v>0</v>
      </c>
      <c r="I1196" s="47">
        <f t="shared" si="108"/>
        <v>0</v>
      </c>
      <c r="J1196" s="70">
        <f t="shared" si="109"/>
        <v>0</v>
      </c>
      <c r="K1196" s="242">
        <f t="shared" si="110"/>
        <v>0</v>
      </c>
      <c r="L1196" s="279">
        <f t="shared" si="112"/>
        <v>0</v>
      </c>
      <c r="M1196" s="278">
        <f t="shared" si="113"/>
        <v>0</v>
      </c>
    </row>
    <row r="1197" customHeight="1" spans="1:13">
      <c r="A1197" s="269">
        <f t="shared" si="111"/>
        <v>7</v>
      </c>
      <c r="B1197" s="270">
        <v>2200116</v>
      </c>
      <c r="C1197" s="271" t="s">
        <v>1146</v>
      </c>
      <c r="D1197" s="273">
        <v>0</v>
      </c>
      <c r="E1197" s="273">
        <v>0</v>
      </c>
      <c r="F1197" s="273">
        <v>0</v>
      </c>
      <c r="G1197" s="273">
        <v>0</v>
      </c>
      <c r="H1197" s="273">
        <v>0</v>
      </c>
      <c r="I1197" s="47">
        <f t="shared" si="108"/>
        <v>0</v>
      </c>
      <c r="J1197" s="70">
        <f t="shared" si="109"/>
        <v>0</v>
      </c>
      <c r="K1197" s="242">
        <f t="shared" si="110"/>
        <v>0</v>
      </c>
      <c r="L1197" s="279">
        <f t="shared" si="112"/>
        <v>0</v>
      </c>
      <c r="M1197" s="278">
        <f t="shared" si="113"/>
        <v>0</v>
      </c>
    </row>
    <row r="1198" customHeight="1" spans="1:13">
      <c r="A1198" s="269">
        <f t="shared" si="111"/>
        <v>7</v>
      </c>
      <c r="B1198" s="270">
        <v>2200119</v>
      </c>
      <c r="C1198" s="271" t="s">
        <v>1147</v>
      </c>
      <c r="D1198" s="273">
        <v>0</v>
      </c>
      <c r="E1198" s="273">
        <v>0</v>
      </c>
      <c r="F1198" s="273">
        <v>0</v>
      </c>
      <c r="G1198" s="273">
        <v>0</v>
      </c>
      <c r="H1198" s="273">
        <v>0</v>
      </c>
      <c r="I1198" s="47">
        <f t="shared" si="108"/>
        <v>0</v>
      </c>
      <c r="J1198" s="70">
        <f t="shared" si="109"/>
        <v>0</v>
      </c>
      <c r="K1198" s="242">
        <f t="shared" si="110"/>
        <v>0</v>
      </c>
      <c r="L1198" s="279">
        <f t="shared" si="112"/>
        <v>0</v>
      </c>
      <c r="M1198" s="278">
        <f t="shared" si="113"/>
        <v>0</v>
      </c>
    </row>
    <row r="1199" ht="18" customHeight="1" spans="1:13">
      <c r="A1199" s="269">
        <f t="shared" si="111"/>
        <v>7</v>
      </c>
      <c r="B1199" s="270">
        <v>2200150</v>
      </c>
      <c r="C1199" s="271" t="s">
        <v>236</v>
      </c>
      <c r="D1199" s="273">
        <v>267</v>
      </c>
      <c r="E1199" s="273">
        <v>149</v>
      </c>
      <c r="F1199" s="273">
        <v>149</v>
      </c>
      <c r="G1199" s="273">
        <v>0</v>
      </c>
      <c r="H1199" s="273">
        <v>148</v>
      </c>
      <c r="I1199" s="47">
        <f t="shared" si="108"/>
        <v>55.8052434456929</v>
      </c>
      <c r="J1199" s="70">
        <f t="shared" si="109"/>
        <v>100.675675675676</v>
      </c>
      <c r="K1199" s="242">
        <f t="shared" si="110"/>
        <v>565</v>
      </c>
      <c r="L1199" s="279">
        <f t="shared" si="112"/>
        <v>713</v>
      </c>
      <c r="M1199" s="278">
        <f t="shared" si="113"/>
        <v>564</v>
      </c>
    </row>
    <row r="1200" ht="18" customHeight="1" spans="1:13">
      <c r="A1200" s="269">
        <f t="shared" si="111"/>
        <v>7</v>
      </c>
      <c r="B1200" s="270">
        <v>2200199</v>
      </c>
      <c r="C1200" s="271" t="s">
        <v>1148</v>
      </c>
      <c r="D1200" s="273">
        <v>0</v>
      </c>
      <c r="E1200" s="273">
        <v>0</v>
      </c>
      <c r="F1200" s="273">
        <v>0</v>
      </c>
      <c r="G1200" s="273">
        <v>0</v>
      </c>
      <c r="H1200" s="273">
        <v>0</v>
      </c>
      <c r="I1200" s="47">
        <f t="shared" si="108"/>
        <v>0</v>
      </c>
      <c r="J1200" s="70">
        <f t="shared" si="109"/>
        <v>0</v>
      </c>
      <c r="K1200" s="242">
        <f t="shared" si="110"/>
        <v>0</v>
      </c>
      <c r="L1200" s="279">
        <f t="shared" si="112"/>
        <v>0</v>
      </c>
      <c r="M1200" s="278">
        <f t="shared" si="113"/>
        <v>0</v>
      </c>
    </row>
    <row r="1201" customHeight="1" spans="1:13">
      <c r="A1201" s="269">
        <f t="shared" si="111"/>
        <v>5</v>
      </c>
      <c r="B1201" s="270">
        <v>22002</v>
      </c>
      <c r="C1201" s="271" t="s">
        <v>1149</v>
      </c>
      <c r="D1201" s="273">
        <v>0</v>
      </c>
      <c r="E1201" s="273">
        <v>0</v>
      </c>
      <c r="F1201" s="273">
        <v>0</v>
      </c>
      <c r="G1201" s="273">
        <v>0</v>
      </c>
      <c r="H1201" s="273">
        <v>0</v>
      </c>
      <c r="I1201" s="47">
        <f t="shared" si="108"/>
        <v>0</v>
      </c>
      <c r="J1201" s="70">
        <f t="shared" si="109"/>
        <v>0</v>
      </c>
      <c r="K1201" s="242">
        <f t="shared" si="110"/>
        <v>0</v>
      </c>
      <c r="L1201" s="279">
        <f t="shared" si="112"/>
        <v>0</v>
      </c>
      <c r="M1201" s="278">
        <f t="shared" si="113"/>
        <v>0</v>
      </c>
    </row>
    <row r="1202" customHeight="1" spans="1:13">
      <c r="A1202" s="269">
        <f t="shared" si="111"/>
        <v>7</v>
      </c>
      <c r="B1202" s="270">
        <v>2200201</v>
      </c>
      <c r="C1202" s="271" t="s">
        <v>274</v>
      </c>
      <c r="D1202" s="273">
        <v>0</v>
      </c>
      <c r="E1202" s="273">
        <v>0</v>
      </c>
      <c r="F1202" s="273">
        <v>0</v>
      </c>
      <c r="G1202" s="273">
        <v>0</v>
      </c>
      <c r="H1202" s="273">
        <v>0</v>
      </c>
      <c r="I1202" s="47">
        <f t="shared" si="108"/>
        <v>0</v>
      </c>
      <c r="J1202" s="70">
        <f t="shared" si="109"/>
        <v>0</v>
      </c>
      <c r="K1202" s="242">
        <f t="shared" si="110"/>
        <v>0</v>
      </c>
      <c r="L1202" s="279">
        <f t="shared" si="112"/>
        <v>0</v>
      </c>
      <c r="M1202" s="278">
        <f t="shared" si="113"/>
        <v>0</v>
      </c>
    </row>
    <row r="1203" customHeight="1" spans="1:13">
      <c r="A1203" s="269">
        <f t="shared" si="111"/>
        <v>7</v>
      </c>
      <c r="B1203" s="270">
        <v>2200202</v>
      </c>
      <c r="C1203" s="271" t="s">
        <v>252</v>
      </c>
      <c r="D1203" s="273">
        <v>0</v>
      </c>
      <c r="E1203" s="273">
        <v>0</v>
      </c>
      <c r="F1203" s="273">
        <v>0</v>
      </c>
      <c r="G1203" s="273">
        <v>0</v>
      </c>
      <c r="H1203" s="273">
        <v>0</v>
      </c>
      <c r="I1203" s="47">
        <f t="shared" si="108"/>
        <v>0</v>
      </c>
      <c r="J1203" s="70">
        <f t="shared" si="109"/>
        <v>0</v>
      </c>
      <c r="K1203" s="242">
        <f t="shared" si="110"/>
        <v>0</v>
      </c>
      <c r="L1203" s="279">
        <f t="shared" si="112"/>
        <v>0</v>
      </c>
      <c r="M1203" s="278">
        <f t="shared" si="113"/>
        <v>0</v>
      </c>
    </row>
    <row r="1204" customHeight="1" spans="1:13">
      <c r="A1204" s="269">
        <f t="shared" si="111"/>
        <v>7</v>
      </c>
      <c r="B1204" s="270">
        <v>2200203</v>
      </c>
      <c r="C1204" s="271" t="s">
        <v>229</v>
      </c>
      <c r="D1204" s="273">
        <v>0</v>
      </c>
      <c r="E1204" s="273">
        <v>0</v>
      </c>
      <c r="F1204" s="273">
        <v>0</v>
      </c>
      <c r="G1204" s="273">
        <v>0</v>
      </c>
      <c r="H1204" s="273">
        <v>0</v>
      </c>
      <c r="I1204" s="47">
        <f t="shared" si="108"/>
        <v>0</v>
      </c>
      <c r="J1204" s="70">
        <f t="shared" si="109"/>
        <v>0</v>
      </c>
      <c r="K1204" s="242">
        <f t="shared" si="110"/>
        <v>0</v>
      </c>
      <c r="L1204" s="279">
        <f t="shared" si="112"/>
        <v>0</v>
      </c>
      <c r="M1204" s="278">
        <f t="shared" si="113"/>
        <v>0</v>
      </c>
    </row>
    <row r="1205" customHeight="1" spans="1:13">
      <c r="A1205" s="269">
        <f t="shared" si="111"/>
        <v>7</v>
      </c>
      <c r="B1205" s="270">
        <v>2200204</v>
      </c>
      <c r="C1205" s="271" t="s">
        <v>1150</v>
      </c>
      <c r="D1205" s="273">
        <v>0</v>
      </c>
      <c r="E1205" s="273">
        <v>0</v>
      </c>
      <c r="F1205" s="273">
        <v>0</v>
      </c>
      <c r="G1205" s="273">
        <v>0</v>
      </c>
      <c r="H1205" s="273">
        <v>0</v>
      </c>
      <c r="I1205" s="47">
        <f t="shared" si="108"/>
        <v>0</v>
      </c>
      <c r="J1205" s="70">
        <f t="shared" si="109"/>
        <v>0</v>
      </c>
      <c r="K1205" s="242">
        <f t="shared" si="110"/>
        <v>0</v>
      </c>
      <c r="L1205" s="279">
        <f t="shared" si="112"/>
        <v>0</v>
      </c>
      <c r="M1205" s="278">
        <f t="shared" si="113"/>
        <v>0</v>
      </c>
    </row>
    <row r="1206" customHeight="1" spans="1:13">
      <c r="A1206" s="269">
        <f t="shared" si="111"/>
        <v>7</v>
      </c>
      <c r="B1206" s="270">
        <v>2200205</v>
      </c>
      <c r="C1206" s="271" t="s">
        <v>1151</v>
      </c>
      <c r="D1206" s="273">
        <v>0</v>
      </c>
      <c r="E1206" s="273">
        <v>0</v>
      </c>
      <c r="F1206" s="273">
        <v>0</v>
      </c>
      <c r="G1206" s="273">
        <v>0</v>
      </c>
      <c r="H1206" s="273">
        <v>0</v>
      </c>
      <c r="I1206" s="47">
        <f t="shared" si="108"/>
        <v>0</v>
      </c>
      <c r="J1206" s="70">
        <f t="shared" si="109"/>
        <v>0</v>
      </c>
      <c r="K1206" s="242">
        <f t="shared" si="110"/>
        <v>0</v>
      </c>
      <c r="L1206" s="279">
        <f t="shared" si="112"/>
        <v>0</v>
      </c>
      <c r="M1206" s="278">
        <f t="shared" si="113"/>
        <v>0</v>
      </c>
    </row>
    <row r="1207" customHeight="1" spans="1:13">
      <c r="A1207" s="269">
        <f t="shared" si="111"/>
        <v>7</v>
      </c>
      <c r="B1207" s="270">
        <v>2200206</v>
      </c>
      <c r="C1207" s="271" t="s">
        <v>1152</v>
      </c>
      <c r="D1207" s="273">
        <v>0</v>
      </c>
      <c r="E1207" s="273">
        <v>0</v>
      </c>
      <c r="F1207" s="273">
        <v>0</v>
      </c>
      <c r="G1207" s="273">
        <v>0</v>
      </c>
      <c r="H1207" s="273">
        <v>0</v>
      </c>
      <c r="I1207" s="47">
        <f t="shared" si="108"/>
        <v>0</v>
      </c>
      <c r="J1207" s="70">
        <f t="shared" si="109"/>
        <v>0</v>
      </c>
      <c r="K1207" s="242">
        <f t="shared" si="110"/>
        <v>0</v>
      </c>
      <c r="L1207" s="279">
        <f t="shared" si="112"/>
        <v>0</v>
      </c>
      <c r="M1207" s="278">
        <f t="shared" si="113"/>
        <v>0</v>
      </c>
    </row>
    <row r="1208" customHeight="1" spans="1:13">
      <c r="A1208" s="269">
        <f t="shared" si="111"/>
        <v>7</v>
      </c>
      <c r="B1208" s="270">
        <v>2200207</v>
      </c>
      <c r="C1208" s="271" t="s">
        <v>1153</v>
      </c>
      <c r="D1208" s="273">
        <v>0</v>
      </c>
      <c r="E1208" s="273">
        <v>0</v>
      </c>
      <c r="F1208" s="273">
        <v>0</v>
      </c>
      <c r="G1208" s="273">
        <v>0</v>
      </c>
      <c r="H1208" s="273">
        <v>0</v>
      </c>
      <c r="I1208" s="47">
        <f t="shared" si="108"/>
        <v>0</v>
      </c>
      <c r="J1208" s="70">
        <f t="shared" si="109"/>
        <v>0</v>
      </c>
      <c r="K1208" s="242">
        <f t="shared" si="110"/>
        <v>0</v>
      </c>
      <c r="L1208" s="279">
        <f t="shared" si="112"/>
        <v>0</v>
      </c>
      <c r="M1208" s="278">
        <f t="shared" si="113"/>
        <v>0</v>
      </c>
    </row>
    <row r="1209" customHeight="1" spans="1:13">
      <c r="A1209" s="269">
        <f t="shared" si="111"/>
        <v>7</v>
      </c>
      <c r="B1209" s="270">
        <v>2200208</v>
      </c>
      <c r="C1209" s="271" t="s">
        <v>1154</v>
      </c>
      <c r="D1209" s="273">
        <v>0</v>
      </c>
      <c r="E1209" s="273">
        <v>0</v>
      </c>
      <c r="F1209" s="273">
        <v>0</v>
      </c>
      <c r="G1209" s="273">
        <v>0</v>
      </c>
      <c r="H1209" s="273">
        <v>0</v>
      </c>
      <c r="I1209" s="47">
        <f t="shared" si="108"/>
        <v>0</v>
      </c>
      <c r="J1209" s="70">
        <f t="shared" si="109"/>
        <v>0</v>
      </c>
      <c r="K1209" s="242">
        <f t="shared" si="110"/>
        <v>0</v>
      </c>
      <c r="L1209" s="279">
        <f t="shared" si="112"/>
        <v>0</v>
      </c>
      <c r="M1209" s="278">
        <f t="shared" si="113"/>
        <v>0</v>
      </c>
    </row>
    <row r="1210" customHeight="1" spans="1:13">
      <c r="A1210" s="269">
        <f t="shared" si="111"/>
        <v>7</v>
      </c>
      <c r="B1210" s="270">
        <v>2200209</v>
      </c>
      <c r="C1210" s="271" t="s">
        <v>1155</v>
      </c>
      <c r="D1210" s="273">
        <v>0</v>
      </c>
      <c r="E1210" s="273">
        <v>0</v>
      </c>
      <c r="F1210" s="273">
        <v>0</v>
      </c>
      <c r="G1210" s="273">
        <v>0</v>
      </c>
      <c r="H1210" s="273">
        <v>0</v>
      </c>
      <c r="I1210" s="47">
        <f t="shared" si="108"/>
        <v>0</v>
      </c>
      <c r="J1210" s="70">
        <f t="shared" si="109"/>
        <v>0</v>
      </c>
      <c r="K1210" s="242">
        <f t="shared" si="110"/>
        <v>0</v>
      </c>
      <c r="L1210" s="279">
        <f t="shared" si="112"/>
        <v>0</v>
      </c>
      <c r="M1210" s="278">
        <f t="shared" si="113"/>
        <v>0</v>
      </c>
    </row>
    <row r="1211" customHeight="1" spans="1:13">
      <c r="A1211" s="269">
        <f t="shared" si="111"/>
        <v>7</v>
      </c>
      <c r="B1211" s="270">
        <v>2200210</v>
      </c>
      <c r="C1211" s="271" t="s">
        <v>1156</v>
      </c>
      <c r="D1211" s="273">
        <v>0</v>
      </c>
      <c r="E1211" s="273">
        <v>0</v>
      </c>
      <c r="F1211" s="273">
        <v>0</v>
      </c>
      <c r="G1211" s="273">
        <v>0</v>
      </c>
      <c r="H1211" s="273">
        <v>0</v>
      </c>
      <c r="I1211" s="47">
        <f t="shared" si="108"/>
        <v>0</v>
      </c>
      <c r="J1211" s="70">
        <f t="shared" si="109"/>
        <v>0</v>
      </c>
      <c r="K1211" s="242">
        <f t="shared" si="110"/>
        <v>0</v>
      </c>
      <c r="L1211" s="279">
        <f t="shared" si="112"/>
        <v>0</v>
      </c>
      <c r="M1211" s="278">
        <f t="shared" si="113"/>
        <v>0</v>
      </c>
    </row>
    <row r="1212" customHeight="1" spans="1:13">
      <c r="A1212" s="269">
        <f t="shared" si="111"/>
        <v>7</v>
      </c>
      <c r="B1212" s="270">
        <v>2200211</v>
      </c>
      <c r="C1212" s="271" t="s">
        <v>1157</v>
      </c>
      <c r="D1212" s="273">
        <v>0</v>
      </c>
      <c r="E1212" s="273">
        <v>0</v>
      </c>
      <c r="F1212" s="273">
        <v>0</v>
      </c>
      <c r="G1212" s="273">
        <v>0</v>
      </c>
      <c r="H1212" s="273">
        <v>0</v>
      </c>
      <c r="I1212" s="47">
        <f t="shared" si="108"/>
        <v>0</v>
      </c>
      <c r="J1212" s="70">
        <f t="shared" si="109"/>
        <v>0</v>
      </c>
      <c r="K1212" s="242">
        <f t="shared" si="110"/>
        <v>0</v>
      </c>
      <c r="L1212" s="279">
        <f t="shared" si="112"/>
        <v>0</v>
      </c>
      <c r="M1212" s="278">
        <f t="shared" si="113"/>
        <v>0</v>
      </c>
    </row>
    <row r="1213" customHeight="1" spans="1:13">
      <c r="A1213" s="269">
        <f t="shared" si="111"/>
        <v>7</v>
      </c>
      <c r="B1213" s="270">
        <v>2200212</v>
      </c>
      <c r="C1213" s="271" t="s">
        <v>1158</v>
      </c>
      <c r="D1213" s="273">
        <v>0</v>
      </c>
      <c r="E1213" s="273">
        <v>0</v>
      </c>
      <c r="F1213" s="273">
        <v>0</v>
      </c>
      <c r="G1213" s="273">
        <v>0</v>
      </c>
      <c r="H1213" s="273">
        <v>0</v>
      </c>
      <c r="I1213" s="47">
        <f t="shared" si="108"/>
        <v>0</v>
      </c>
      <c r="J1213" s="70">
        <f t="shared" si="109"/>
        <v>0</v>
      </c>
      <c r="K1213" s="242">
        <f t="shared" si="110"/>
        <v>0</v>
      </c>
      <c r="L1213" s="279">
        <f t="shared" si="112"/>
        <v>0</v>
      </c>
      <c r="M1213" s="278">
        <f t="shared" si="113"/>
        <v>0</v>
      </c>
    </row>
    <row r="1214" customHeight="1" spans="1:13">
      <c r="A1214" s="269">
        <f t="shared" si="111"/>
        <v>7</v>
      </c>
      <c r="B1214" s="270">
        <v>2200213</v>
      </c>
      <c r="C1214" s="271" t="s">
        <v>1159</v>
      </c>
      <c r="D1214" s="273">
        <v>0</v>
      </c>
      <c r="E1214" s="273">
        <v>0</v>
      </c>
      <c r="F1214" s="273">
        <v>0</v>
      </c>
      <c r="G1214" s="273">
        <v>0</v>
      </c>
      <c r="H1214" s="273">
        <v>0</v>
      </c>
      <c r="I1214" s="47">
        <f t="shared" si="108"/>
        <v>0</v>
      </c>
      <c r="J1214" s="70">
        <f t="shared" si="109"/>
        <v>0</v>
      </c>
      <c r="K1214" s="242">
        <f t="shared" si="110"/>
        <v>0</v>
      </c>
      <c r="L1214" s="279">
        <f t="shared" si="112"/>
        <v>0</v>
      </c>
      <c r="M1214" s="278">
        <f t="shared" si="113"/>
        <v>0</v>
      </c>
    </row>
    <row r="1215" customHeight="1" spans="1:13">
      <c r="A1215" s="269">
        <f t="shared" si="111"/>
        <v>7</v>
      </c>
      <c r="B1215" s="270">
        <v>2200215</v>
      </c>
      <c r="C1215" s="271" t="s">
        <v>1160</v>
      </c>
      <c r="D1215" s="273">
        <v>0</v>
      </c>
      <c r="E1215" s="273">
        <v>0</v>
      </c>
      <c r="F1215" s="273">
        <v>0</v>
      </c>
      <c r="G1215" s="273">
        <v>0</v>
      </c>
      <c r="H1215" s="273">
        <v>0</v>
      </c>
      <c r="I1215" s="47">
        <f t="shared" si="108"/>
        <v>0</v>
      </c>
      <c r="J1215" s="70">
        <f t="shared" si="109"/>
        <v>0</v>
      </c>
      <c r="K1215" s="242">
        <f t="shared" si="110"/>
        <v>0</v>
      </c>
      <c r="L1215" s="279">
        <f t="shared" si="112"/>
        <v>0</v>
      </c>
      <c r="M1215" s="278">
        <f t="shared" si="113"/>
        <v>0</v>
      </c>
    </row>
    <row r="1216" customHeight="1" spans="1:13">
      <c r="A1216" s="269">
        <f t="shared" si="111"/>
        <v>7</v>
      </c>
      <c r="B1216" s="270">
        <v>2200217</v>
      </c>
      <c r="C1216" s="271" t="s">
        <v>1161</v>
      </c>
      <c r="D1216" s="273">
        <v>0</v>
      </c>
      <c r="E1216" s="273">
        <v>0</v>
      </c>
      <c r="F1216" s="273">
        <v>0</v>
      </c>
      <c r="G1216" s="273">
        <v>0</v>
      </c>
      <c r="H1216" s="273">
        <v>0</v>
      </c>
      <c r="I1216" s="47">
        <f t="shared" si="108"/>
        <v>0</v>
      </c>
      <c r="J1216" s="70">
        <f t="shared" si="109"/>
        <v>0</v>
      </c>
      <c r="K1216" s="242">
        <f t="shared" si="110"/>
        <v>0</v>
      </c>
      <c r="L1216" s="279">
        <f t="shared" si="112"/>
        <v>0</v>
      </c>
      <c r="M1216" s="278">
        <f t="shared" si="113"/>
        <v>0</v>
      </c>
    </row>
    <row r="1217" customHeight="1" spans="1:13">
      <c r="A1217" s="269">
        <f t="shared" si="111"/>
        <v>7</v>
      </c>
      <c r="B1217" s="270">
        <v>2200218</v>
      </c>
      <c r="C1217" s="271" t="s">
        <v>1162</v>
      </c>
      <c r="D1217" s="273">
        <v>0</v>
      </c>
      <c r="E1217" s="273">
        <v>0</v>
      </c>
      <c r="F1217" s="273">
        <v>0</v>
      </c>
      <c r="G1217" s="273">
        <v>0</v>
      </c>
      <c r="H1217" s="273">
        <v>0</v>
      </c>
      <c r="I1217" s="47">
        <f t="shared" si="108"/>
        <v>0</v>
      </c>
      <c r="J1217" s="70">
        <f t="shared" si="109"/>
        <v>0</v>
      </c>
      <c r="K1217" s="242">
        <f t="shared" si="110"/>
        <v>0</v>
      </c>
      <c r="L1217" s="279">
        <f t="shared" si="112"/>
        <v>0</v>
      </c>
      <c r="M1217" s="278">
        <f t="shared" si="113"/>
        <v>0</v>
      </c>
    </row>
    <row r="1218" customHeight="1" spans="1:13">
      <c r="A1218" s="269">
        <f t="shared" si="111"/>
        <v>7</v>
      </c>
      <c r="B1218" s="270">
        <v>2200250</v>
      </c>
      <c r="C1218" s="271" t="s">
        <v>281</v>
      </c>
      <c r="D1218" s="273">
        <v>0</v>
      </c>
      <c r="E1218" s="273">
        <v>0</v>
      </c>
      <c r="F1218" s="273">
        <v>0</v>
      </c>
      <c r="G1218" s="273">
        <v>0</v>
      </c>
      <c r="H1218" s="273">
        <v>0</v>
      </c>
      <c r="I1218" s="47">
        <f t="shared" si="108"/>
        <v>0</v>
      </c>
      <c r="J1218" s="70">
        <f t="shared" si="109"/>
        <v>0</v>
      </c>
      <c r="K1218" s="242">
        <f t="shared" si="110"/>
        <v>0</v>
      </c>
      <c r="L1218" s="279">
        <f t="shared" si="112"/>
        <v>0</v>
      </c>
      <c r="M1218" s="278">
        <f t="shared" si="113"/>
        <v>0</v>
      </c>
    </row>
    <row r="1219" customHeight="1" spans="1:13">
      <c r="A1219" s="269">
        <f t="shared" si="111"/>
        <v>7</v>
      </c>
      <c r="B1219" s="270">
        <v>2200299</v>
      </c>
      <c r="C1219" s="271" t="s">
        <v>1163</v>
      </c>
      <c r="D1219" s="273">
        <v>0</v>
      </c>
      <c r="E1219" s="273">
        <v>0</v>
      </c>
      <c r="F1219" s="273">
        <v>0</v>
      </c>
      <c r="G1219" s="273">
        <v>0</v>
      </c>
      <c r="H1219" s="273">
        <v>0</v>
      </c>
      <c r="I1219" s="47">
        <f t="shared" si="108"/>
        <v>0</v>
      </c>
      <c r="J1219" s="70">
        <f t="shared" si="109"/>
        <v>0</v>
      </c>
      <c r="K1219" s="242">
        <f t="shared" si="110"/>
        <v>0</v>
      </c>
      <c r="L1219" s="279">
        <f t="shared" si="112"/>
        <v>0</v>
      </c>
      <c r="M1219" s="278">
        <f t="shared" si="113"/>
        <v>0</v>
      </c>
    </row>
    <row r="1220" customHeight="1" spans="1:13">
      <c r="A1220" s="269">
        <f t="shared" si="111"/>
        <v>5</v>
      </c>
      <c r="B1220" s="270">
        <v>22003</v>
      </c>
      <c r="C1220" s="271" t="s">
        <v>1164</v>
      </c>
      <c r="D1220" s="273">
        <v>0</v>
      </c>
      <c r="E1220" s="273">
        <v>0</v>
      </c>
      <c r="F1220" s="273">
        <v>0</v>
      </c>
      <c r="G1220" s="273">
        <v>0</v>
      </c>
      <c r="H1220" s="273">
        <v>0</v>
      </c>
      <c r="I1220" s="47">
        <f t="shared" si="108"/>
        <v>0</v>
      </c>
      <c r="J1220" s="70">
        <f t="shared" si="109"/>
        <v>0</v>
      </c>
      <c r="K1220" s="242">
        <f t="shared" si="110"/>
        <v>0</v>
      </c>
      <c r="L1220" s="279">
        <f t="shared" si="112"/>
        <v>0</v>
      </c>
      <c r="M1220" s="278">
        <f t="shared" si="113"/>
        <v>0</v>
      </c>
    </row>
    <row r="1221" customHeight="1" spans="1:13">
      <c r="A1221" s="269">
        <f t="shared" si="111"/>
        <v>7</v>
      </c>
      <c r="B1221" s="270">
        <v>2200301</v>
      </c>
      <c r="C1221" s="271" t="s">
        <v>274</v>
      </c>
      <c r="D1221" s="273">
        <v>0</v>
      </c>
      <c r="E1221" s="273">
        <v>0</v>
      </c>
      <c r="F1221" s="273">
        <v>0</v>
      </c>
      <c r="G1221" s="273">
        <v>0</v>
      </c>
      <c r="H1221" s="273">
        <v>0</v>
      </c>
      <c r="I1221" s="47">
        <f t="shared" si="108"/>
        <v>0</v>
      </c>
      <c r="J1221" s="70">
        <f t="shared" si="109"/>
        <v>0</v>
      </c>
      <c r="K1221" s="242">
        <f t="shared" si="110"/>
        <v>0</v>
      </c>
      <c r="L1221" s="279">
        <f t="shared" si="112"/>
        <v>0</v>
      </c>
      <c r="M1221" s="278">
        <f t="shared" si="113"/>
        <v>0</v>
      </c>
    </row>
    <row r="1222" customHeight="1" spans="1:13">
      <c r="A1222" s="269">
        <f t="shared" si="111"/>
        <v>7</v>
      </c>
      <c r="B1222" s="270">
        <v>2200302</v>
      </c>
      <c r="C1222" s="271" t="s">
        <v>252</v>
      </c>
      <c r="D1222" s="273">
        <v>0</v>
      </c>
      <c r="E1222" s="273">
        <v>0</v>
      </c>
      <c r="F1222" s="273">
        <v>0</v>
      </c>
      <c r="G1222" s="273">
        <v>0</v>
      </c>
      <c r="H1222" s="273">
        <v>0</v>
      </c>
      <c r="I1222" s="47">
        <f t="shared" si="108"/>
        <v>0</v>
      </c>
      <c r="J1222" s="70">
        <f t="shared" si="109"/>
        <v>0</v>
      </c>
      <c r="K1222" s="242">
        <f t="shared" si="110"/>
        <v>0</v>
      </c>
      <c r="L1222" s="279">
        <f t="shared" si="112"/>
        <v>0</v>
      </c>
      <c r="M1222" s="278">
        <f t="shared" si="113"/>
        <v>0</v>
      </c>
    </row>
    <row r="1223" customHeight="1" spans="1:13">
      <c r="A1223" s="269">
        <f t="shared" si="111"/>
        <v>7</v>
      </c>
      <c r="B1223" s="270">
        <v>2200303</v>
      </c>
      <c r="C1223" s="271" t="s">
        <v>229</v>
      </c>
      <c r="D1223" s="273">
        <v>0</v>
      </c>
      <c r="E1223" s="273">
        <v>0</v>
      </c>
      <c r="F1223" s="273">
        <v>0</v>
      </c>
      <c r="G1223" s="273">
        <v>0</v>
      </c>
      <c r="H1223" s="273">
        <v>0</v>
      </c>
      <c r="I1223" s="47">
        <f t="shared" si="108"/>
        <v>0</v>
      </c>
      <c r="J1223" s="70">
        <f t="shared" si="109"/>
        <v>0</v>
      </c>
      <c r="K1223" s="242">
        <f t="shared" si="110"/>
        <v>0</v>
      </c>
      <c r="L1223" s="279">
        <f t="shared" si="112"/>
        <v>0</v>
      </c>
      <c r="M1223" s="278">
        <f t="shared" si="113"/>
        <v>0</v>
      </c>
    </row>
    <row r="1224" customHeight="1" spans="1:13">
      <c r="A1224" s="269">
        <f t="shared" si="111"/>
        <v>7</v>
      </c>
      <c r="B1224" s="270">
        <v>2200304</v>
      </c>
      <c r="C1224" s="271" t="s">
        <v>1165</v>
      </c>
      <c r="D1224" s="273">
        <v>0</v>
      </c>
      <c r="E1224" s="273">
        <v>0</v>
      </c>
      <c r="F1224" s="273">
        <v>0</v>
      </c>
      <c r="G1224" s="273">
        <v>0</v>
      </c>
      <c r="H1224" s="273">
        <v>0</v>
      </c>
      <c r="I1224" s="47">
        <f t="shared" ref="I1224:I1287" si="114">IFERROR(E1224/D1224,0)*100</f>
        <v>0</v>
      </c>
      <c r="J1224" s="70">
        <f t="shared" ref="J1224:J1287" si="115">IFERROR(E1224/H1224,0)*100</f>
        <v>0</v>
      </c>
      <c r="K1224" s="242">
        <f t="shared" si="110"/>
        <v>0</v>
      </c>
      <c r="L1224" s="279">
        <f t="shared" si="112"/>
        <v>0</v>
      </c>
      <c r="M1224" s="278">
        <f t="shared" si="113"/>
        <v>0</v>
      </c>
    </row>
    <row r="1225" customHeight="1" spans="1:13">
      <c r="A1225" s="269">
        <f t="shared" si="111"/>
        <v>7</v>
      </c>
      <c r="B1225" s="270">
        <v>2200305</v>
      </c>
      <c r="C1225" s="271" t="s">
        <v>1166</v>
      </c>
      <c r="D1225" s="273">
        <v>0</v>
      </c>
      <c r="E1225" s="273">
        <v>0</v>
      </c>
      <c r="F1225" s="273">
        <v>0</v>
      </c>
      <c r="G1225" s="273">
        <v>0</v>
      </c>
      <c r="H1225" s="273">
        <v>0</v>
      </c>
      <c r="I1225" s="47">
        <f t="shared" si="114"/>
        <v>0</v>
      </c>
      <c r="J1225" s="70">
        <f t="shared" si="115"/>
        <v>0</v>
      </c>
      <c r="K1225" s="242">
        <f t="shared" si="110"/>
        <v>0</v>
      </c>
      <c r="L1225" s="279">
        <f t="shared" si="112"/>
        <v>0</v>
      </c>
      <c r="M1225" s="278">
        <f t="shared" si="113"/>
        <v>0</v>
      </c>
    </row>
    <row r="1226" customHeight="1" spans="1:13">
      <c r="A1226" s="269">
        <f t="shared" si="111"/>
        <v>7</v>
      </c>
      <c r="B1226" s="270">
        <v>2200306</v>
      </c>
      <c r="C1226" s="271" t="s">
        <v>1167</v>
      </c>
      <c r="D1226" s="273">
        <v>0</v>
      </c>
      <c r="E1226" s="273">
        <v>0</v>
      </c>
      <c r="F1226" s="273">
        <v>0</v>
      </c>
      <c r="G1226" s="273">
        <v>0</v>
      </c>
      <c r="H1226" s="273">
        <v>0</v>
      </c>
      <c r="I1226" s="47">
        <f t="shared" si="114"/>
        <v>0</v>
      </c>
      <c r="J1226" s="70">
        <f t="shared" si="115"/>
        <v>0</v>
      </c>
      <c r="K1226" s="242">
        <f t="shared" si="110"/>
        <v>0</v>
      </c>
      <c r="L1226" s="279">
        <f t="shared" si="112"/>
        <v>0</v>
      </c>
      <c r="M1226" s="278">
        <f t="shared" si="113"/>
        <v>0</v>
      </c>
    </row>
    <row r="1227" customHeight="1" spans="1:13">
      <c r="A1227" s="269">
        <f t="shared" si="111"/>
        <v>7</v>
      </c>
      <c r="B1227" s="270">
        <v>2200350</v>
      </c>
      <c r="C1227" s="271" t="s">
        <v>281</v>
      </c>
      <c r="D1227" s="273">
        <v>0</v>
      </c>
      <c r="E1227" s="273">
        <v>0</v>
      </c>
      <c r="F1227" s="273">
        <v>0</v>
      </c>
      <c r="G1227" s="273">
        <v>0</v>
      </c>
      <c r="H1227" s="273">
        <v>0</v>
      </c>
      <c r="I1227" s="47">
        <f t="shared" si="114"/>
        <v>0</v>
      </c>
      <c r="J1227" s="70">
        <f t="shared" si="115"/>
        <v>0</v>
      </c>
      <c r="K1227" s="242">
        <f t="shared" si="110"/>
        <v>0</v>
      </c>
      <c r="L1227" s="279">
        <f t="shared" si="112"/>
        <v>0</v>
      </c>
      <c r="M1227" s="278">
        <f t="shared" si="113"/>
        <v>0</v>
      </c>
    </row>
    <row r="1228" customHeight="1" spans="1:13">
      <c r="A1228" s="269">
        <f t="shared" si="111"/>
        <v>7</v>
      </c>
      <c r="B1228" s="270">
        <v>2200399</v>
      </c>
      <c r="C1228" s="271" t="s">
        <v>1168</v>
      </c>
      <c r="D1228" s="273">
        <v>0</v>
      </c>
      <c r="E1228" s="273">
        <v>0</v>
      </c>
      <c r="F1228" s="273">
        <v>0</v>
      </c>
      <c r="G1228" s="273">
        <v>0</v>
      </c>
      <c r="H1228" s="273">
        <v>0</v>
      </c>
      <c r="I1228" s="47">
        <f t="shared" si="114"/>
        <v>0</v>
      </c>
      <c r="J1228" s="70">
        <f t="shared" si="115"/>
        <v>0</v>
      </c>
      <c r="K1228" s="242">
        <f t="shared" si="110"/>
        <v>0</v>
      </c>
      <c r="L1228" s="279">
        <f t="shared" si="112"/>
        <v>0</v>
      </c>
      <c r="M1228" s="278">
        <f t="shared" si="113"/>
        <v>0</v>
      </c>
    </row>
    <row r="1229" ht="18" customHeight="1" spans="1:13">
      <c r="A1229" s="269">
        <f t="shared" si="111"/>
        <v>5</v>
      </c>
      <c r="B1229" s="270">
        <v>22005</v>
      </c>
      <c r="C1229" s="271" t="s">
        <v>1169</v>
      </c>
      <c r="D1229" s="273">
        <v>223</v>
      </c>
      <c r="E1229" s="273">
        <v>28</v>
      </c>
      <c r="F1229" s="273">
        <v>28</v>
      </c>
      <c r="G1229" s="273">
        <v>0</v>
      </c>
      <c r="H1229" s="273">
        <v>25</v>
      </c>
      <c r="I1229" s="47">
        <f t="shared" si="114"/>
        <v>12.5560538116592</v>
      </c>
      <c r="J1229" s="70">
        <f t="shared" si="115"/>
        <v>112</v>
      </c>
      <c r="K1229" s="242">
        <f t="shared" si="110"/>
        <v>279</v>
      </c>
      <c r="L1229" s="279">
        <f t="shared" si="112"/>
        <v>304</v>
      </c>
      <c r="M1229" s="278">
        <f t="shared" si="113"/>
        <v>276</v>
      </c>
    </row>
    <row r="1230" customHeight="1" spans="1:13">
      <c r="A1230" s="269">
        <f t="shared" si="111"/>
        <v>7</v>
      </c>
      <c r="B1230" s="270">
        <v>2200501</v>
      </c>
      <c r="C1230" s="271" t="s">
        <v>274</v>
      </c>
      <c r="D1230" s="273">
        <v>0</v>
      </c>
      <c r="E1230" s="273">
        <v>0</v>
      </c>
      <c r="F1230" s="273">
        <v>0</v>
      </c>
      <c r="G1230" s="273">
        <v>0</v>
      </c>
      <c r="H1230" s="273">
        <v>0</v>
      </c>
      <c r="I1230" s="47">
        <f t="shared" si="114"/>
        <v>0</v>
      </c>
      <c r="J1230" s="70">
        <f t="shared" si="115"/>
        <v>0</v>
      </c>
      <c r="K1230" s="242">
        <f t="shared" si="110"/>
        <v>0</v>
      </c>
      <c r="L1230" s="279">
        <f t="shared" si="112"/>
        <v>0</v>
      </c>
      <c r="M1230" s="278">
        <f t="shared" si="113"/>
        <v>0</v>
      </c>
    </row>
    <row r="1231" customHeight="1" spans="1:13">
      <c r="A1231" s="269">
        <f t="shared" si="111"/>
        <v>7</v>
      </c>
      <c r="B1231" s="270">
        <v>2200502</v>
      </c>
      <c r="C1231" s="271" t="s">
        <v>252</v>
      </c>
      <c r="D1231" s="273">
        <v>0</v>
      </c>
      <c r="E1231" s="273">
        <v>0</v>
      </c>
      <c r="F1231" s="273">
        <v>0</v>
      </c>
      <c r="G1231" s="273">
        <v>0</v>
      </c>
      <c r="H1231" s="273">
        <v>0</v>
      </c>
      <c r="I1231" s="47">
        <f t="shared" si="114"/>
        <v>0</v>
      </c>
      <c r="J1231" s="70">
        <f t="shared" si="115"/>
        <v>0</v>
      </c>
      <c r="K1231" s="242">
        <f t="shared" si="110"/>
        <v>0</v>
      </c>
      <c r="L1231" s="279">
        <f t="shared" si="112"/>
        <v>0</v>
      </c>
      <c r="M1231" s="278">
        <f t="shared" si="113"/>
        <v>0</v>
      </c>
    </row>
    <row r="1232" customHeight="1" spans="1:13">
      <c r="A1232" s="269">
        <f t="shared" si="111"/>
        <v>7</v>
      </c>
      <c r="B1232" s="270">
        <v>2200503</v>
      </c>
      <c r="C1232" s="271" t="s">
        <v>229</v>
      </c>
      <c r="D1232" s="273">
        <v>0</v>
      </c>
      <c r="E1232" s="273">
        <v>0</v>
      </c>
      <c r="F1232" s="273">
        <v>0</v>
      </c>
      <c r="G1232" s="273">
        <v>0</v>
      </c>
      <c r="H1232" s="273">
        <v>0</v>
      </c>
      <c r="I1232" s="47">
        <f t="shared" si="114"/>
        <v>0</v>
      </c>
      <c r="J1232" s="70">
        <f t="shared" si="115"/>
        <v>0</v>
      </c>
      <c r="K1232" s="242">
        <f t="shared" ref="K1232:K1296" si="116">D1232+E1232+F1232+G1232</f>
        <v>0</v>
      </c>
      <c r="L1232" s="279">
        <f t="shared" si="112"/>
        <v>0</v>
      </c>
      <c r="M1232" s="278">
        <f t="shared" si="113"/>
        <v>0</v>
      </c>
    </row>
    <row r="1233" ht="18" customHeight="1" spans="1:13">
      <c r="A1233" s="269">
        <f t="shared" ref="A1233:A1297" si="117">LEN(B1233)</f>
        <v>7</v>
      </c>
      <c r="B1233" s="270">
        <v>2200504</v>
      </c>
      <c r="C1233" s="271" t="s">
        <v>1170</v>
      </c>
      <c r="D1233" s="273">
        <v>56</v>
      </c>
      <c r="E1233" s="273">
        <v>28</v>
      </c>
      <c r="F1233" s="273">
        <v>28</v>
      </c>
      <c r="G1233" s="273">
        <v>0</v>
      </c>
      <c r="H1233" s="273">
        <v>25</v>
      </c>
      <c r="I1233" s="47">
        <f t="shared" si="114"/>
        <v>50</v>
      </c>
      <c r="J1233" s="70">
        <f t="shared" si="115"/>
        <v>112</v>
      </c>
      <c r="K1233" s="242">
        <f t="shared" si="116"/>
        <v>112</v>
      </c>
      <c r="L1233" s="279">
        <f t="shared" ref="L1233:L1297" si="118">D1233+E1233+F1233+G1233+H1233</f>
        <v>137</v>
      </c>
      <c r="M1233" s="278">
        <f t="shared" ref="M1233:M1297" si="119">D1233+E1233+H1233</f>
        <v>109</v>
      </c>
    </row>
    <row r="1234" customHeight="1" spans="1:13">
      <c r="A1234" s="269">
        <f t="shared" si="117"/>
        <v>7</v>
      </c>
      <c r="B1234" s="270">
        <v>2200506</v>
      </c>
      <c r="C1234" s="271" t="s">
        <v>1171</v>
      </c>
      <c r="D1234" s="273">
        <v>0</v>
      </c>
      <c r="E1234" s="273">
        <v>0</v>
      </c>
      <c r="F1234" s="273">
        <v>0</v>
      </c>
      <c r="G1234" s="273">
        <v>0</v>
      </c>
      <c r="H1234" s="273">
        <v>0</v>
      </c>
      <c r="I1234" s="47">
        <f t="shared" si="114"/>
        <v>0</v>
      </c>
      <c r="J1234" s="70">
        <f t="shared" si="115"/>
        <v>0</v>
      </c>
      <c r="K1234" s="242">
        <f t="shared" si="116"/>
        <v>0</v>
      </c>
      <c r="L1234" s="279">
        <f t="shared" si="118"/>
        <v>0</v>
      </c>
      <c r="M1234" s="278">
        <f t="shared" si="119"/>
        <v>0</v>
      </c>
    </row>
    <row r="1235" customHeight="1" spans="1:13">
      <c r="A1235" s="269">
        <f t="shared" si="117"/>
        <v>7</v>
      </c>
      <c r="B1235" s="270">
        <v>2200507</v>
      </c>
      <c r="C1235" s="271" t="s">
        <v>1172</v>
      </c>
      <c r="D1235" s="273">
        <v>0</v>
      </c>
      <c r="E1235" s="273">
        <v>0</v>
      </c>
      <c r="F1235" s="273">
        <v>0</v>
      </c>
      <c r="G1235" s="273">
        <v>0</v>
      </c>
      <c r="H1235" s="273">
        <v>0</v>
      </c>
      <c r="I1235" s="47">
        <f t="shared" si="114"/>
        <v>0</v>
      </c>
      <c r="J1235" s="70">
        <f t="shared" si="115"/>
        <v>0</v>
      </c>
      <c r="K1235" s="242">
        <f t="shared" si="116"/>
        <v>0</v>
      </c>
      <c r="L1235" s="279">
        <f t="shared" si="118"/>
        <v>0</v>
      </c>
      <c r="M1235" s="278">
        <f t="shared" si="119"/>
        <v>0</v>
      </c>
    </row>
    <row r="1236" customHeight="1" spans="1:13">
      <c r="A1236" s="269">
        <f t="shared" si="117"/>
        <v>7</v>
      </c>
      <c r="B1236" s="270">
        <v>2200508</v>
      </c>
      <c r="C1236" s="271" t="s">
        <v>1173</v>
      </c>
      <c r="D1236" s="273">
        <v>0</v>
      </c>
      <c r="E1236" s="273">
        <v>0</v>
      </c>
      <c r="F1236" s="273">
        <v>0</v>
      </c>
      <c r="G1236" s="273">
        <v>0</v>
      </c>
      <c r="H1236" s="273">
        <v>0</v>
      </c>
      <c r="I1236" s="47">
        <f t="shared" si="114"/>
        <v>0</v>
      </c>
      <c r="J1236" s="70">
        <f t="shared" si="115"/>
        <v>0</v>
      </c>
      <c r="K1236" s="242">
        <f t="shared" si="116"/>
        <v>0</v>
      </c>
      <c r="L1236" s="279">
        <f t="shared" si="118"/>
        <v>0</v>
      </c>
      <c r="M1236" s="278">
        <f t="shared" si="119"/>
        <v>0</v>
      </c>
    </row>
    <row r="1237" ht="18" customHeight="1" spans="1:13">
      <c r="A1237" s="269">
        <f t="shared" si="117"/>
        <v>7</v>
      </c>
      <c r="B1237" s="270">
        <v>2200509</v>
      </c>
      <c r="C1237" s="271" t="s">
        <v>1174</v>
      </c>
      <c r="D1237" s="273">
        <v>0</v>
      </c>
      <c r="E1237" s="273">
        <v>0</v>
      </c>
      <c r="F1237" s="273">
        <v>0</v>
      </c>
      <c r="G1237" s="273">
        <v>0</v>
      </c>
      <c r="H1237" s="273">
        <v>0</v>
      </c>
      <c r="I1237" s="47">
        <f t="shared" si="114"/>
        <v>0</v>
      </c>
      <c r="J1237" s="70">
        <f t="shared" si="115"/>
        <v>0</v>
      </c>
      <c r="K1237" s="242">
        <f t="shared" si="116"/>
        <v>0</v>
      </c>
      <c r="L1237" s="279">
        <f t="shared" si="118"/>
        <v>0</v>
      </c>
      <c r="M1237" s="278">
        <f t="shared" si="119"/>
        <v>0</v>
      </c>
    </row>
    <row r="1238" customHeight="1" spans="1:13">
      <c r="A1238" s="269">
        <f t="shared" si="117"/>
        <v>7</v>
      </c>
      <c r="B1238" s="270">
        <v>2200510</v>
      </c>
      <c r="C1238" s="271" t="s">
        <v>1175</v>
      </c>
      <c r="D1238" s="273">
        <v>0</v>
      </c>
      <c r="E1238" s="273">
        <v>0</v>
      </c>
      <c r="F1238" s="273">
        <v>0</v>
      </c>
      <c r="G1238" s="273">
        <v>0</v>
      </c>
      <c r="H1238" s="273">
        <v>0</v>
      </c>
      <c r="I1238" s="47">
        <f t="shared" si="114"/>
        <v>0</v>
      </c>
      <c r="J1238" s="70">
        <f t="shared" si="115"/>
        <v>0</v>
      </c>
      <c r="K1238" s="242">
        <f t="shared" si="116"/>
        <v>0</v>
      </c>
      <c r="L1238" s="279">
        <f t="shared" si="118"/>
        <v>0</v>
      </c>
      <c r="M1238" s="278">
        <f t="shared" si="119"/>
        <v>0</v>
      </c>
    </row>
    <row r="1239" customHeight="1" spans="1:13">
      <c r="A1239" s="269">
        <f t="shared" si="117"/>
        <v>7</v>
      </c>
      <c r="B1239" s="270">
        <v>2200511</v>
      </c>
      <c r="C1239" s="271" t="s">
        <v>1176</v>
      </c>
      <c r="D1239" s="273">
        <v>0</v>
      </c>
      <c r="E1239" s="273">
        <v>0</v>
      </c>
      <c r="F1239" s="273">
        <v>0</v>
      </c>
      <c r="G1239" s="273">
        <v>0</v>
      </c>
      <c r="H1239" s="273">
        <v>0</v>
      </c>
      <c r="I1239" s="47">
        <f t="shared" si="114"/>
        <v>0</v>
      </c>
      <c r="J1239" s="70">
        <f t="shared" si="115"/>
        <v>0</v>
      </c>
      <c r="K1239" s="242">
        <f t="shared" si="116"/>
        <v>0</v>
      </c>
      <c r="L1239" s="279">
        <f t="shared" si="118"/>
        <v>0</v>
      </c>
      <c r="M1239" s="278">
        <f t="shared" si="119"/>
        <v>0</v>
      </c>
    </row>
    <row r="1240" customHeight="1" spans="1:13">
      <c r="A1240" s="269">
        <f t="shared" si="117"/>
        <v>7</v>
      </c>
      <c r="B1240" s="270">
        <v>2200512</v>
      </c>
      <c r="C1240" s="271" t="s">
        <v>1177</v>
      </c>
      <c r="D1240" s="273">
        <v>0</v>
      </c>
      <c r="E1240" s="273">
        <v>0</v>
      </c>
      <c r="F1240" s="273">
        <v>0</v>
      </c>
      <c r="G1240" s="273">
        <v>0</v>
      </c>
      <c r="H1240" s="273">
        <v>0</v>
      </c>
      <c r="I1240" s="47">
        <f t="shared" si="114"/>
        <v>0</v>
      </c>
      <c r="J1240" s="70">
        <f t="shared" si="115"/>
        <v>0</v>
      </c>
      <c r="K1240" s="242">
        <f t="shared" si="116"/>
        <v>0</v>
      </c>
      <c r="L1240" s="279">
        <f t="shared" si="118"/>
        <v>0</v>
      </c>
      <c r="M1240" s="278">
        <f t="shared" si="119"/>
        <v>0</v>
      </c>
    </row>
    <row r="1241" customHeight="1" spans="1:13">
      <c r="A1241" s="269">
        <f t="shared" si="117"/>
        <v>7</v>
      </c>
      <c r="B1241" s="270">
        <v>2200513</v>
      </c>
      <c r="C1241" s="271" t="s">
        <v>1178</v>
      </c>
      <c r="D1241" s="273">
        <v>0</v>
      </c>
      <c r="E1241" s="273">
        <v>0</v>
      </c>
      <c r="F1241" s="273">
        <v>0</v>
      </c>
      <c r="G1241" s="273">
        <v>0</v>
      </c>
      <c r="H1241" s="273">
        <v>0</v>
      </c>
      <c r="I1241" s="47">
        <f t="shared" si="114"/>
        <v>0</v>
      </c>
      <c r="J1241" s="70">
        <f t="shared" si="115"/>
        <v>0</v>
      </c>
      <c r="K1241" s="242">
        <f t="shared" si="116"/>
        <v>0</v>
      </c>
      <c r="L1241" s="279">
        <f t="shared" si="118"/>
        <v>0</v>
      </c>
      <c r="M1241" s="278">
        <f t="shared" si="119"/>
        <v>0</v>
      </c>
    </row>
    <row r="1242" customHeight="1" spans="1:13">
      <c r="A1242" s="269">
        <f t="shared" si="117"/>
        <v>7</v>
      </c>
      <c r="B1242" s="270">
        <v>2200514</v>
      </c>
      <c r="C1242" s="271" t="s">
        <v>1179</v>
      </c>
      <c r="D1242" s="273">
        <v>0</v>
      </c>
      <c r="E1242" s="273">
        <v>0</v>
      </c>
      <c r="F1242" s="273">
        <v>0</v>
      </c>
      <c r="G1242" s="273">
        <v>0</v>
      </c>
      <c r="H1242" s="273">
        <v>0</v>
      </c>
      <c r="I1242" s="47">
        <f t="shared" si="114"/>
        <v>0</v>
      </c>
      <c r="J1242" s="70">
        <f t="shared" si="115"/>
        <v>0</v>
      </c>
      <c r="K1242" s="242">
        <f t="shared" si="116"/>
        <v>0</v>
      </c>
      <c r="L1242" s="279">
        <f t="shared" si="118"/>
        <v>0</v>
      </c>
      <c r="M1242" s="278">
        <f t="shared" si="119"/>
        <v>0</v>
      </c>
    </row>
    <row r="1243" ht="18" customHeight="1" spans="1:13">
      <c r="A1243" s="269">
        <f t="shared" si="117"/>
        <v>7</v>
      </c>
      <c r="B1243" s="270">
        <v>2200599</v>
      </c>
      <c r="C1243" s="271" t="s">
        <v>1180</v>
      </c>
      <c r="D1243" s="273">
        <v>167</v>
      </c>
      <c r="E1243" s="273">
        <v>0</v>
      </c>
      <c r="F1243" s="273">
        <v>0</v>
      </c>
      <c r="G1243" s="273">
        <v>0</v>
      </c>
      <c r="H1243" s="273">
        <v>0</v>
      </c>
      <c r="I1243" s="47">
        <f t="shared" si="114"/>
        <v>0</v>
      </c>
      <c r="J1243" s="70">
        <f t="shared" si="115"/>
        <v>0</v>
      </c>
      <c r="K1243" s="242">
        <f t="shared" si="116"/>
        <v>167</v>
      </c>
      <c r="L1243" s="279">
        <f t="shared" si="118"/>
        <v>167</v>
      </c>
      <c r="M1243" s="278">
        <f t="shared" si="119"/>
        <v>167</v>
      </c>
    </row>
    <row r="1244" customHeight="1" spans="1:13">
      <c r="A1244" s="269">
        <f t="shared" si="117"/>
        <v>5</v>
      </c>
      <c r="B1244" s="270">
        <v>22099</v>
      </c>
      <c r="C1244" s="271" t="s">
        <v>1181</v>
      </c>
      <c r="D1244" s="273">
        <v>0</v>
      </c>
      <c r="E1244" s="273">
        <v>0</v>
      </c>
      <c r="F1244" s="273">
        <v>0</v>
      </c>
      <c r="G1244" s="273">
        <v>0</v>
      </c>
      <c r="H1244" s="273">
        <v>0</v>
      </c>
      <c r="I1244" s="47">
        <f t="shared" si="114"/>
        <v>0</v>
      </c>
      <c r="J1244" s="70">
        <f t="shared" si="115"/>
        <v>0</v>
      </c>
      <c r="K1244" s="242">
        <f t="shared" si="116"/>
        <v>0</v>
      </c>
      <c r="L1244" s="279">
        <f t="shared" si="118"/>
        <v>0</v>
      </c>
      <c r="M1244" s="278">
        <f t="shared" si="119"/>
        <v>0</v>
      </c>
    </row>
    <row r="1245" customHeight="1" spans="1:13">
      <c r="A1245" s="269">
        <f t="shared" si="117"/>
        <v>7</v>
      </c>
      <c r="B1245" s="270">
        <v>2209901</v>
      </c>
      <c r="C1245" s="271" t="s">
        <v>1182</v>
      </c>
      <c r="D1245" s="273">
        <v>0</v>
      </c>
      <c r="E1245" s="273">
        <v>0</v>
      </c>
      <c r="F1245" s="273">
        <v>0</v>
      </c>
      <c r="G1245" s="273">
        <v>0</v>
      </c>
      <c r="H1245" s="273">
        <v>0</v>
      </c>
      <c r="I1245" s="47">
        <f t="shared" si="114"/>
        <v>0</v>
      </c>
      <c r="J1245" s="70">
        <f t="shared" si="115"/>
        <v>0</v>
      </c>
      <c r="K1245" s="242">
        <f t="shared" si="116"/>
        <v>0</v>
      </c>
      <c r="L1245" s="279">
        <f t="shared" si="118"/>
        <v>0</v>
      </c>
      <c r="M1245" s="278">
        <f t="shared" si="119"/>
        <v>0</v>
      </c>
    </row>
    <row r="1246" ht="18" customHeight="1" spans="1:13">
      <c r="A1246" s="269">
        <f t="shared" si="117"/>
        <v>3</v>
      </c>
      <c r="B1246" s="270">
        <v>221</v>
      </c>
      <c r="C1246" s="271" t="s">
        <v>1183</v>
      </c>
      <c r="D1246" s="273">
        <v>18003</v>
      </c>
      <c r="E1246" s="273">
        <v>16606</v>
      </c>
      <c r="F1246" s="273">
        <v>13957</v>
      </c>
      <c r="G1246" s="273">
        <v>2649</v>
      </c>
      <c r="H1246" s="273">
        <v>23894</v>
      </c>
      <c r="I1246" s="47">
        <f t="shared" si="114"/>
        <v>92.2401821918569</v>
      </c>
      <c r="J1246" s="70">
        <f t="shared" si="115"/>
        <v>69.4986189001423</v>
      </c>
      <c r="K1246" s="242">
        <f t="shared" si="116"/>
        <v>51215</v>
      </c>
      <c r="L1246" s="279">
        <f t="shared" si="118"/>
        <v>75109</v>
      </c>
      <c r="M1246" s="278">
        <f t="shared" si="119"/>
        <v>58503</v>
      </c>
    </row>
    <row r="1247" ht="18" customHeight="1" spans="1:13">
      <c r="A1247" s="269">
        <f t="shared" si="117"/>
        <v>5</v>
      </c>
      <c r="B1247" s="270">
        <v>22101</v>
      </c>
      <c r="C1247" s="271" t="s">
        <v>1184</v>
      </c>
      <c r="D1247" s="273">
        <v>2718</v>
      </c>
      <c r="E1247" s="273">
        <v>1356</v>
      </c>
      <c r="F1247" s="273">
        <v>984</v>
      </c>
      <c r="G1247" s="273">
        <v>372</v>
      </c>
      <c r="H1247" s="273">
        <v>8916</v>
      </c>
      <c r="I1247" s="47">
        <f t="shared" si="114"/>
        <v>49.8896247240618</v>
      </c>
      <c r="J1247" s="70">
        <f t="shared" si="115"/>
        <v>15.2086137281292</v>
      </c>
      <c r="K1247" s="242">
        <f t="shared" si="116"/>
        <v>5430</v>
      </c>
      <c r="L1247" s="279">
        <f t="shared" si="118"/>
        <v>14346</v>
      </c>
      <c r="M1247" s="278">
        <f t="shared" si="119"/>
        <v>12990</v>
      </c>
    </row>
    <row r="1248" ht="18" customHeight="1" spans="1:13">
      <c r="A1248" s="269">
        <f t="shared" si="117"/>
        <v>7</v>
      </c>
      <c r="B1248" s="270">
        <v>2210101</v>
      </c>
      <c r="C1248" s="271" t="s">
        <v>1185</v>
      </c>
      <c r="D1248" s="273">
        <v>1000</v>
      </c>
      <c r="E1248" s="273">
        <v>981</v>
      </c>
      <c r="F1248" s="273">
        <v>981</v>
      </c>
      <c r="G1248" s="273">
        <v>0</v>
      </c>
      <c r="H1248" s="273">
        <v>1393</v>
      </c>
      <c r="I1248" s="47">
        <f t="shared" si="114"/>
        <v>98.1</v>
      </c>
      <c r="J1248" s="70">
        <f t="shared" si="115"/>
        <v>70.4235463029433</v>
      </c>
      <c r="K1248" s="242">
        <f t="shared" si="116"/>
        <v>2962</v>
      </c>
      <c r="L1248" s="279">
        <f t="shared" si="118"/>
        <v>4355</v>
      </c>
      <c r="M1248" s="278">
        <f t="shared" si="119"/>
        <v>3374</v>
      </c>
    </row>
    <row r="1249" customHeight="1" spans="1:13">
      <c r="A1249" s="269">
        <f t="shared" si="117"/>
        <v>7</v>
      </c>
      <c r="B1249" s="270">
        <v>2210102</v>
      </c>
      <c r="C1249" s="271" t="s">
        <v>1186</v>
      </c>
      <c r="D1249" s="273">
        <v>0</v>
      </c>
      <c r="E1249" s="273">
        <v>0</v>
      </c>
      <c r="F1249" s="273">
        <v>0</v>
      </c>
      <c r="G1249" s="273">
        <v>0</v>
      </c>
      <c r="H1249" s="273">
        <v>0</v>
      </c>
      <c r="I1249" s="47">
        <f t="shared" si="114"/>
        <v>0</v>
      </c>
      <c r="J1249" s="70">
        <f t="shared" si="115"/>
        <v>0</v>
      </c>
      <c r="K1249" s="242">
        <f t="shared" si="116"/>
        <v>0</v>
      </c>
      <c r="L1249" s="279">
        <f t="shared" si="118"/>
        <v>0</v>
      </c>
      <c r="M1249" s="278">
        <f t="shared" si="119"/>
        <v>0</v>
      </c>
    </row>
    <row r="1250" ht="18" customHeight="1" spans="1:13">
      <c r="A1250" s="269">
        <f t="shared" si="117"/>
        <v>7</v>
      </c>
      <c r="B1250" s="270">
        <v>2210103</v>
      </c>
      <c r="C1250" s="271" t="s">
        <v>1187</v>
      </c>
      <c r="D1250" s="273">
        <v>0</v>
      </c>
      <c r="E1250" s="273">
        <v>0</v>
      </c>
      <c r="F1250" s="273">
        <v>0</v>
      </c>
      <c r="G1250" s="273">
        <v>0</v>
      </c>
      <c r="H1250" s="273">
        <v>117</v>
      </c>
      <c r="I1250" s="47">
        <f t="shared" si="114"/>
        <v>0</v>
      </c>
      <c r="J1250" s="70">
        <f t="shared" si="115"/>
        <v>0</v>
      </c>
      <c r="K1250" s="242">
        <f t="shared" si="116"/>
        <v>0</v>
      </c>
      <c r="L1250" s="279">
        <f t="shared" si="118"/>
        <v>117</v>
      </c>
      <c r="M1250" s="278">
        <f t="shared" si="119"/>
        <v>117</v>
      </c>
    </row>
    <row r="1251" customHeight="1" spans="1:13">
      <c r="A1251" s="269">
        <f t="shared" si="117"/>
        <v>7</v>
      </c>
      <c r="B1251" s="270">
        <v>2210104</v>
      </c>
      <c r="C1251" s="271" t="s">
        <v>1188</v>
      </c>
      <c r="D1251" s="273">
        <v>0</v>
      </c>
      <c r="E1251" s="273">
        <v>0</v>
      </c>
      <c r="F1251" s="273">
        <v>0</v>
      </c>
      <c r="G1251" s="273">
        <v>0</v>
      </c>
      <c r="H1251" s="273">
        <v>0</v>
      </c>
      <c r="I1251" s="47">
        <f t="shared" si="114"/>
        <v>0</v>
      </c>
      <c r="J1251" s="70">
        <f t="shared" si="115"/>
        <v>0</v>
      </c>
      <c r="K1251" s="242">
        <f t="shared" si="116"/>
        <v>0</v>
      </c>
      <c r="L1251" s="279">
        <f t="shared" si="118"/>
        <v>0</v>
      </c>
      <c r="M1251" s="278">
        <f t="shared" si="119"/>
        <v>0</v>
      </c>
    </row>
    <row r="1252" ht="18" customHeight="1" spans="1:13">
      <c r="A1252" s="269">
        <f t="shared" si="117"/>
        <v>7</v>
      </c>
      <c r="B1252" s="270">
        <v>2210105</v>
      </c>
      <c r="C1252" s="271" t="s">
        <v>1189</v>
      </c>
      <c r="D1252" s="273">
        <v>1000</v>
      </c>
      <c r="E1252" s="273">
        <v>372</v>
      </c>
      <c r="F1252" s="273">
        <v>0</v>
      </c>
      <c r="G1252" s="273">
        <v>372</v>
      </c>
      <c r="H1252" s="273">
        <v>1870</v>
      </c>
      <c r="I1252" s="47">
        <f t="shared" si="114"/>
        <v>37.2</v>
      </c>
      <c r="J1252" s="70">
        <f t="shared" si="115"/>
        <v>19.8930481283422</v>
      </c>
      <c r="K1252" s="242">
        <f t="shared" si="116"/>
        <v>1744</v>
      </c>
      <c r="L1252" s="279">
        <f t="shared" si="118"/>
        <v>3614</v>
      </c>
      <c r="M1252" s="278">
        <f t="shared" si="119"/>
        <v>3242</v>
      </c>
    </row>
    <row r="1253" customHeight="1" spans="1:13">
      <c r="A1253" s="269">
        <f t="shared" si="117"/>
        <v>7</v>
      </c>
      <c r="B1253" s="270">
        <v>2210106</v>
      </c>
      <c r="C1253" s="271" t="s">
        <v>1190</v>
      </c>
      <c r="D1253" s="273">
        <v>0</v>
      </c>
      <c r="E1253" s="273">
        <v>0</v>
      </c>
      <c r="F1253" s="273">
        <v>0</v>
      </c>
      <c r="G1253" s="273">
        <v>0</v>
      </c>
      <c r="H1253" s="273">
        <v>0</v>
      </c>
      <c r="I1253" s="47">
        <f t="shared" si="114"/>
        <v>0</v>
      </c>
      <c r="J1253" s="70">
        <f t="shared" si="115"/>
        <v>0</v>
      </c>
      <c r="K1253" s="242">
        <f t="shared" si="116"/>
        <v>0</v>
      </c>
      <c r="L1253" s="279">
        <f t="shared" si="118"/>
        <v>0</v>
      </c>
      <c r="M1253" s="278">
        <f t="shared" si="119"/>
        <v>0</v>
      </c>
    </row>
    <row r="1254" ht="18" customHeight="1" spans="1:13">
      <c r="A1254" s="269">
        <f t="shared" si="117"/>
        <v>7</v>
      </c>
      <c r="B1254" s="270">
        <v>2210107</v>
      </c>
      <c r="C1254" s="271" t="s">
        <v>1191</v>
      </c>
      <c r="D1254" s="273">
        <v>3</v>
      </c>
      <c r="E1254" s="273">
        <v>3</v>
      </c>
      <c r="F1254" s="273">
        <v>3</v>
      </c>
      <c r="G1254" s="273">
        <v>0</v>
      </c>
      <c r="H1254" s="273">
        <v>0</v>
      </c>
      <c r="I1254" s="47">
        <f t="shared" si="114"/>
        <v>100</v>
      </c>
      <c r="J1254" s="70">
        <f t="shared" si="115"/>
        <v>0</v>
      </c>
      <c r="K1254" s="242">
        <f t="shared" si="116"/>
        <v>9</v>
      </c>
      <c r="L1254" s="279">
        <f t="shared" si="118"/>
        <v>9</v>
      </c>
      <c r="M1254" s="278">
        <f t="shared" si="119"/>
        <v>6</v>
      </c>
    </row>
    <row r="1255" ht="18" customHeight="1" spans="1:13">
      <c r="A1255" s="269">
        <v>7</v>
      </c>
      <c r="B1255" s="270">
        <v>2210108</v>
      </c>
      <c r="C1255" s="271" t="s">
        <v>1192</v>
      </c>
      <c r="D1255" s="273">
        <v>715</v>
      </c>
      <c r="E1255" s="273">
        <v>0</v>
      </c>
      <c r="F1255" s="273">
        <v>0</v>
      </c>
      <c r="G1255" s="273">
        <v>0</v>
      </c>
      <c r="H1255" s="273"/>
      <c r="I1255" s="47">
        <f t="shared" si="114"/>
        <v>0</v>
      </c>
      <c r="J1255" s="70">
        <f t="shared" si="115"/>
        <v>0</v>
      </c>
      <c r="K1255" s="242"/>
      <c r="L1255" s="279"/>
      <c r="M1255" s="278"/>
    </row>
    <row r="1256" ht="18" customHeight="1" spans="1:13">
      <c r="A1256" s="269">
        <f t="shared" si="117"/>
        <v>7</v>
      </c>
      <c r="B1256" s="270">
        <v>2210199</v>
      </c>
      <c r="C1256" s="271" t="s">
        <v>1193</v>
      </c>
      <c r="D1256" s="273">
        <v>0</v>
      </c>
      <c r="E1256" s="273">
        <v>0</v>
      </c>
      <c r="F1256" s="273">
        <v>0</v>
      </c>
      <c r="G1256" s="273">
        <v>0</v>
      </c>
      <c r="H1256" s="273">
        <v>5419</v>
      </c>
      <c r="I1256" s="47">
        <f t="shared" si="114"/>
        <v>0</v>
      </c>
      <c r="J1256" s="70">
        <f t="shared" si="115"/>
        <v>0</v>
      </c>
      <c r="K1256" s="242">
        <f t="shared" si="116"/>
        <v>0</v>
      </c>
      <c r="L1256" s="279">
        <f t="shared" si="118"/>
        <v>5419</v>
      </c>
      <c r="M1256" s="278">
        <f t="shared" si="119"/>
        <v>5419</v>
      </c>
    </row>
    <row r="1257" ht="18" customHeight="1" spans="1:13">
      <c r="A1257" s="269">
        <f t="shared" si="117"/>
        <v>5</v>
      </c>
      <c r="B1257" s="270">
        <v>22102</v>
      </c>
      <c r="C1257" s="271" t="s">
        <v>1194</v>
      </c>
      <c r="D1257" s="273">
        <v>15285</v>
      </c>
      <c r="E1257" s="273">
        <v>15250</v>
      </c>
      <c r="F1257" s="273">
        <v>12973</v>
      </c>
      <c r="G1257" s="273">
        <v>2277</v>
      </c>
      <c r="H1257" s="273">
        <v>14978</v>
      </c>
      <c r="I1257" s="47">
        <f t="shared" si="114"/>
        <v>99.7710173372588</v>
      </c>
      <c r="J1257" s="70">
        <f t="shared" si="115"/>
        <v>101.8159967953</v>
      </c>
      <c r="K1257" s="242">
        <f t="shared" si="116"/>
        <v>45785</v>
      </c>
      <c r="L1257" s="279">
        <f t="shared" si="118"/>
        <v>60763</v>
      </c>
      <c r="M1257" s="278">
        <f t="shared" si="119"/>
        <v>45513</v>
      </c>
    </row>
    <row r="1258" ht="18" customHeight="1" spans="1:13">
      <c r="A1258" s="269">
        <f t="shared" si="117"/>
        <v>7</v>
      </c>
      <c r="B1258" s="270">
        <v>2210201</v>
      </c>
      <c r="C1258" s="271" t="s">
        <v>1195</v>
      </c>
      <c r="D1258" s="273">
        <v>15285</v>
      </c>
      <c r="E1258" s="273">
        <v>15250</v>
      </c>
      <c r="F1258" s="273">
        <v>12973</v>
      </c>
      <c r="G1258" s="273">
        <v>2277</v>
      </c>
      <c r="H1258" s="273">
        <v>14978</v>
      </c>
      <c r="I1258" s="47">
        <f t="shared" si="114"/>
        <v>99.7710173372588</v>
      </c>
      <c r="J1258" s="70">
        <f t="shared" si="115"/>
        <v>101.8159967953</v>
      </c>
      <c r="K1258" s="242">
        <f t="shared" si="116"/>
        <v>45785</v>
      </c>
      <c r="L1258" s="279">
        <f t="shared" si="118"/>
        <v>60763</v>
      </c>
      <c r="M1258" s="278">
        <f t="shared" si="119"/>
        <v>45513</v>
      </c>
    </row>
    <row r="1259" customHeight="1" spans="1:13">
      <c r="A1259" s="269">
        <f t="shared" si="117"/>
        <v>7</v>
      </c>
      <c r="B1259" s="270">
        <v>2210202</v>
      </c>
      <c r="C1259" s="271" t="s">
        <v>1196</v>
      </c>
      <c r="D1259" s="273">
        <v>0</v>
      </c>
      <c r="E1259" s="273">
        <v>0</v>
      </c>
      <c r="F1259" s="273">
        <v>0</v>
      </c>
      <c r="G1259" s="273">
        <v>0</v>
      </c>
      <c r="H1259" s="273">
        <v>0</v>
      </c>
      <c r="I1259" s="47">
        <f t="shared" si="114"/>
        <v>0</v>
      </c>
      <c r="J1259" s="70">
        <f t="shared" si="115"/>
        <v>0</v>
      </c>
      <c r="K1259" s="242">
        <f t="shared" si="116"/>
        <v>0</v>
      </c>
      <c r="L1259" s="279">
        <f t="shared" si="118"/>
        <v>0</v>
      </c>
      <c r="M1259" s="278">
        <f t="shared" si="119"/>
        <v>0</v>
      </c>
    </row>
    <row r="1260" customHeight="1" spans="1:13">
      <c r="A1260" s="269">
        <f t="shared" si="117"/>
        <v>7</v>
      </c>
      <c r="B1260" s="270">
        <v>2210203</v>
      </c>
      <c r="C1260" s="271" t="s">
        <v>1197</v>
      </c>
      <c r="D1260" s="273">
        <v>0</v>
      </c>
      <c r="E1260" s="273">
        <v>0</v>
      </c>
      <c r="F1260" s="273">
        <v>0</v>
      </c>
      <c r="G1260" s="273">
        <v>0</v>
      </c>
      <c r="H1260" s="273">
        <v>0</v>
      </c>
      <c r="I1260" s="47">
        <f t="shared" si="114"/>
        <v>0</v>
      </c>
      <c r="J1260" s="70">
        <f t="shared" si="115"/>
        <v>0</v>
      </c>
      <c r="K1260" s="242">
        <f t="shared" si="116"/>
        <v>0</v>
      </c>
      <c r="L1260" s="279">
        <f t="shared" si="118"/>
        <v>0</v>
      </c>
      <c r="M1260" s="278">
        <f t="shared" si="119"/>
        <v>0</v>
      </c>
    </row>
    <row r="1261" customHeight="1" spans="1:13">
      <c r="A1261" s="269">
        <f t="shared" si="117"/>
        <v>5</v>
      </c>
      <c r="B1261" s="270">
        <v>22103</v>
      </c>
      <c r="C1261" s="271" t="s">
        <v>1198</v>
      </c>
      <c r="D1261" s="273">
        <v>0</v>
      </c>
      <c r="E1261" s="273">
        <v>0</v>
      </c>
      <c r="F1261" s="273">
        <v>0</v>
      </c>
      <c r="G1261" s="273">
        <v>0</v>
      </c>
      <c r="H1261" s="273">
        <v>0</v>
      </c>
      <c r="I1261" s="47">
        <f t="shared" si="114"/>
        <v>0</v>
      </c>
      <c r="J1261" s="70">
        <f t="shared" si="115"/>
        <v>0</v>
      </c>
      <c r="K1261" s="242">
        <f t="shared" si="116"/>
        <v>0</v>
      </c>
      <c r="L1261" s="279">
        <f t="shared" si="118"/>
        <v>0</v>
      </c>
      <c r="M1261" s="278">
        <f t="shared" si="119"/>
        <v>0</v>
      </c>
    </row>
    <row r="1262" customHeight="1" spans="1:13">
      <c r="A1262" s="269">
        <f t="shared" si="117"/>
        <v>7</v>
      </c>
      <c r="B1262" s="270">
        <v>2210301</v>
      </c>
      <c r="C1262" s="271" t="s">
        <v>1199</v>
      </c>
      <c r="D1262" s="273">
        <v>0</v>
      </c>
      <c r="E1262" s="273">
        <v>0</v>
      </c>
      <c r="F1262" s="273">
        <v>0</v>
      </c>
      <c r="G1262" s="273">
        <v>0</v>
      </c>
      <c r="H1262" s="273">
        <v>0</v>
      </c>
      <c r="I1262" s="47">
        <f t="shared" si="114"/>
        <v>0</v>
      </c>
      <c r="J1262" s="70">
        <f t="shared" si="115"/>
        <v>0</v>
      </c>
      <c r="K1262" s="242">
        <f t="shared" si="116"/>
        <v>0</v>
      </c>
      <c r="L1262" s="279">
        <f t="shared" si="118"/>
        <v>0</v>
      </c>
      <c r="M1262" s="278">
        <f t="shared" si="119"/>
        <v>0</v>
      </c>
    </row>
    <row r="1263" customHeight="1" spans="1:13">
      <c r="A1263" s="269">
        <f t="shared" si="117"/>
        <v>7</v>
      </c>
      <c r="B1263" s="270">
        <v>2210302</v>
      </c>
      <c r="C1263" s="271" t="s">
        <v>1200</v>
      </c>
      <c r="D1263" s="273">
        <v>0</v>
      </c>
      <c r="E1263" s="273">
        <v>0</v>
      </c>
      <c r="F1263" s="273">
        <v>0</v>
      </c>
      <c r="G1263" s="273">
        <v>0</v>
      </c>
      <c r="H1263" s="273">
        <v>0</v>
      </c>
      <c r="I1263" s="47">
        <f t="shared" si="114"/>
        <v>0</v>
      </c>
      <c r="J1263" s="70">
        <f t="shared" si="115"/>
        <v>0</v>
      </c>
      <c r="K1263" s="242">
        <f t="shared" si="116"/>
        <v>0</v>
      </c>
      <c r="L1263" s="279">
        <f t="shared" si="118"/>
        <v>0</v>
      </c>
      <c r="M1263" s="278">
        <f t="shared" si="119"/>
        <v>0</v>
      </c>
    </row>
    <row r="1264" customHeight="1" spans="1:13">
      <c r="A1264" s="269">
        <f t="shared" si="117"/>
        <v>7</v>
      </c>
      <c r="B1264" s="270">
        <v>2210399</v>
      </c>
      <c r="C1264" s="271" t="s">
        <v>1201</v>
      </c>
      <c r="D1264" s="273">
        <v>0</v>
      </c>
      <c r="E1264" s="273">
        <v>0</v>
      </c>
      <c r="F1264" s="273">
        <v>0</v>
      </c>
      <c r="G1264" s="273">
        <v>0</v>
      </c>
      <c r="H1264" s="273">
        <v>0</v>
      </c>
      <c r="I1264" s="47">
        <f t="shared" si="114"/>
        <v>0</v>
      </c>
      <c r="J1264" s="70">
        <f t="shared" si="115"/>
        <v>0</v>
      </c>
      <c r="K1264" s="242">
        <f t="shared" si="116"/>
        <v>0</v>
      </c>
      <c r="L1264" s="279">
        <f t="shared" si="118"/>
        <v>0</v>
      </c>
      <c r="M1264" s="278">
        <f t="shared" si="119"/>
        <v>0</v>
      </c>
    </row>
    <row r="1265" ht="18" customHeight="1" spans="1:13">
      <c r="A1265" s="269">
        <f t="shared" si="117"/>
        <v>3</v>
      </c>
      <c r="B1265" s="270">
        <v>222</v>
      </c>
      <c r="C1265" s="271" t="s">
        <v>1202</v>
      </c>
      <c r="D1265" s="273">
        <v>200</v>
      </c>
      <c r="E1265" s="273">
        <v>143</v>
      </c>
      <c r="F1265" s="273">
        <v>143</v>
      </c>
      <c r="G1265" s="273">
        <v>0</v>
      </c>
      <c r="H1265" s="273">
        <v>1376</v>
      </c>
      <c r="I1265" s="47">
        <f t="shared" si="114"/>
        <v>71.5</v>
      </c>
      <c r="J1265" s="70">
        <f t="shared" si="115"/>
        <v>10.3924418604651</v>
      </c>
      <c r="K1265" s="242">
        <f t="shared" si="116"/>
        <v>486</v>
      </c>
      <c r="L1265" s="279">
        <f t="shared" si="118"/>
        <v>1862</v>
      </c>
      <c r="M1265" s="278">
        <f t="shared" si="119"/>
        <v>1719</v>
      </c>
    </row>
    <row r="1266" ht="18" customHeight="1" spans="1:13">
      <c r="A1266" s="269">
        <f t="shared" si="117"/>
        <v>5</v>
      </c>
      <c r="B1266" s="270">
        <v>22201</v>
      </c>
      <c r="C1266" s="271" t="s">
        <v>1203</v>
      </c>
      <c r="D1266" s="273">
        <v>0</v>
      </c>
      <c r="E1266" s="273">
        <v>0</v>
      </c>
      <c r="F1266" s="273">
        <v>0</v>
      </c>
      <c r="G1266" s="273">
        <v>0</v>
      </c>
      <c r="H1266" s="273">
        <v>0</v>
      </c>
      <c r="I1266" s="47">
        <f t="shared" si="114"/>
        <v>0</v>
      </c>
      <c r="J1266" s="70">
        <f t="shared" si="115"/>
        <v>0</v>
      </c>
      <c r="K1266" s="242">
        <f t="shared" si="116"/>
        <v>0</v>
      </c>
      <c r="L1266" s="279">
        <f t="shared" si="118"/>
        <v>0</v>
      </c>
      <c r="M1266" s="278">
        <f t="shared" si="119"/>
        <v>0</v>
      </c>
    </row>
    <row r="1267" customHeight="1" spans="1:13">
      <c r="A1267" s="269">
        <f t="shared" si="117"/>
        <v>7</v>
      </c>
      <c r="B1267" s="270">
        <v>2220101</v>
      </c>
      <c r="C1267" s="271" t="s">
        <v>274</v>
      </c>
      <c r="D1267" s="273">
        <v>0</v>
      </c>
      <c r="E1267" s="273">
        <v>0</v>
      </c>
      <c r="F1267" s="273">
        <v>0</v>
      </c>
      <c r="G1267" s="273">
        <v>0</v>
      </c>
      <c r="H1267" s="273">
        <v>0</v>
      </c>
      <c r="I1267" s="47">
        <f t="shared" si="114"/>
        <v>0</v>
      </c>
      <c r="J1267" s="70">
        <f t="shared" si="115"/>
        <v>0</v>
      </c>
      <c r="K1267" s="242">
        <f t="shared" si="116"/>
        <v>0</v>
      </c>
      <c r="L1267" s="279">
        <f t="shared" si="118"/>
        <v>0</v>
      </c>
      <c r="M1267" s="278">
        <f t="shared" si="119"/>
        <v>0</v>
      </c>
    </row>
    <row r="1268" customHeight="1" spans="1:13">
      <c r="A1268" s="269">
        <f t="shared" si="117"/>
        <v>7</v>
      </c>
      <c r="B1268" s="270">
        <v>2220102</v>
      </c>
      <c r="C1268" s="271" t="s">
        <v>252</v>
      </c>
      <c r="D1268" s="273">
        <v>0</v>
      </c>
      <c r="E1268" s="273">
        <v>0</v>
      </c>
      <c r="F1268" s="273">
        <v>0</v>
      </c>
      <c r="G1268" s="273">
        <v>0</v>
      </c>
      <c r="H1268" s="273">
        <v>0</v>
      </c>
      <c r="I1268" s="47">
        <f t="shared" si="114"/>
        <v>0</v>
      </c>
      <c r="J1268" s="70">
        <f t="shared" si="115"/>
        <v>0</v>
      </c>
      <c r="K1268" s="242">
        <f t="shared" si="116"/>
        <v>0</v>
      </c>
      <c r="L1268" s="279">
        <f t="shared" si="118"/>
        <v>0</v>
      </c>
      <c r="M1268" s="278">
        <f t="shared" si="119"/>
        <v>0</v>
      </c>
    </row>
    <row r="1269" customHeight="1" spans="1:13">
      <c r="A1269" s="269">
        <f t="shared" si="117"/>
        <v>7</v>
      </c>
      <c r="B1269" s="270">
        <v>2220103</v>
      </c>
      <c r="C1269" s="271" t="s">
        <v>229</v>
      </c>
      <c r="D1269" s="273">
        <v>0</v>
      </c>
      <c r="E1269" s="273">
        <v>0</v>
      </c>
      <c r="F1269" s="273">
        <v>0</v>
      </c>
      <c r="G1269" s="273">
        <v>0</v>
      </c>
      <c r="H1269" s="273">
        <v>0</v>
      </c>
      <c r="I1269" s="47">
        <f t="shared" si="114"/>
        <v>0</v>
      </c>
      <c r="J1269" s="70">
        <f t="shared" si="115"/>
        <v>0</v>
      </c>
      <c r="K1269" s="242">
        <f t="shared" si="116"/>
        <v>0</v>
      </c>
      <c r="L1269" s="279">
        <f t="shared" si="118"/>
        <v>0</v>
      </c>
      <c r="M1269" s="278">
        <f t="shared" si="119"/>
        <v>0</v>
      </c>
    </row>
    <row r="1270" customHeight="1" spans="1:13">
      <c r="A1270" s="269">
        <f t="shared" si="117"/>
        <v>7</v>
      </c>
      <c r="B1270" s="270">
        <v>2220104</v>
      </c>
      <c r="C1270" s="271" t="s">
        <v>1204</v>
      </c>
      <c r="D1270" s="273">
        <v>0</v>
      </c>
      <c r="E1270" s="273">
        <v>0</v>
      </c>
      <c r="F1270" s="273">
        <v>0</v>
      </c>
      <c r="G1270" s="273">
        <v>0</v>
      </c>
      <c r="H1270" s="273">
        <v>0</v>
      </c>
      <c r="I1270" s="47">
        <f t="shared" si="114"/>
        <v>0</v>
      </c>
      <c r="J1270" s="70">
        <f t="shared" si="115"/>
        <v>0</v>
      </c>
      <c r="K1270" s="242">
        <f t="shared" si="116"/>
        <v>0</v>
      </c>
      <c r="L1270" s="279">
        <f t="shared" si="118"/>
        <v>0</v>
      </c>
      <c r="M1270" s="278">
        <f t="shared" si="119"/>
        <v>0</v>
      </c>
    </row>
    <row r="1271" customHeight="1" spans="1:13">
      <c r="A1271" s="269">
        <f t="shared" si="117"/>
        <v>7</v>
      </c>
      <c r="B1271" s="270">
        <v>2220105</v>
      </c>
      <c r="C1271" s="271" t="s">
        <v>1205</v>
      </c>
      <c r="D1271" s="273">
        <v>0</v>
      </c>
      <c r="E1271" s="273">
        <v>0</v>
      </c>
      <c r="F1271" s="273">
        <v>0</v>
      </c>
      <c r="G1271" s="273">
        <v>0</v>
      </c>
      <c r="H1271" s="273">
        <v>0</v>
      </c>
      <c r="I1271" s="47">
        <f t="shared" si="114"/>
        <v>0</v>
      </c>
      <c r="J1271" s="70">
        <f t="shared" si="115"/>
        <v>0</v>
      </c>
      <c r="K1271" s="242">
        <f t="shared" si="116"/>
        <v>0</v>
      </c>
      <c r="L1271" s="279">
        <f t="shared" si="118"/>
        <v>0</v>
      </c>
      <c r="M1271" s="278">
        <f t="shared" si="119"/>
        <v>0</v>
      </c>
    </row>
    <row r="1272" customHeight="1" spans="1:13">
      <c r="A1272" s="269">
        <f t="shared" si="117"/>
        <v>7</v>
      </c>
      <c r="B1272" s="270">
        <v>2220106</v>
      </c>
      <c r="C1272" s="271" t="s">
        <v>1206</v>
      </c>
      <c r="D1272" s="273">
        <v>0</v>
      </c>
      <c r="E1272" s="273">
        <v>0</v>
      </c>
      <c r="F1272" s="273">
        <v>0</v>
      </c>
      <c r="G1272" s="273">
        <v>0</v>
      </c>
      <c r="H1272" s="273">
        <v>0</v>
      </c>
      <c r="I1272" s="47">
        <f t="shared" si="114"/>
        <v>0</v>
      </c>
      <c r="J1272" s="70">
        <f t="shared" si="115"/>
        <v>0</v>
      </c>
      <c r="K1272" s="242">
        <f t="shared" si="116"/>
        <v>0</v>
      </c>
      <c r="L1272" s="279">
        <f t="shared" si="118"/>
        <v>0</v>
      </c>
      <c r="M1272" s="278">
        <f t="shared" si="119"/>
        <v>0</v>
      </c>
    </row>
    <row r="1273" customHeight="1" spans="1:13">
      <c r="A1273" s="269">
        <f t="shared" si="117"/>
        <v>7</v>
      </c>
      <c r="B1273" s="270">
        <v>2220107</v>
      </c>
      <c r="C1273" s="271" t="s">
        <v>1207</v>
      </c>
      <c r="D1273" s="273">
        <v>0</v>
      </c>
      <c r="E1273" s="273">
        <v>0</v>
      </c>
      <c r="F1273" s="273">
        <v>0</v>
      </c>
      <c r="G1273" s="273">
        <v>0</v>
      </c>
      <c r="H1273" s="273">
        <v>0</v>
      </c>
      <c r="I1273" s="47">
        <f t="shared" si="114"/>
        <v>0</v>
      </c>
      <c r="J1273" s="70">
        <f t="shared" si="115"/>
        <v>0</v>
      </c>
      <c r="K1273" s="242">
        <f t="shared" si="116"/>
        <v>0</v>
      </c>
      <c r="L1273" s="279">
        <f t="shared" si="118"/>
        <v>0</v>
      </c>
      <c r="M1273" s="278">
        <f t="shared" si="119"/>
        <v>0</v>
      </c>
    </row>
    <row r="1274" customHeight="1" spans="1:13">
      <c r="A1274" s="269">
        <f t="shared" si="117"/>
        <v>7</v>
      </c>
      <c r="B1274" s="270">
        <v>2220112</v>
      </c>
      <c r="C1274" s="271" t="s">
        <v>1208</v>
      </c>
      <c r="D1274" s="273">
        <v>0</v>
      </c>
      <c r="E1274" s="273">
        <v>0</v>
      </c>
      <c r="F1274" s="273">
        <v>0</v>
      </c>
      <c r="G1274" s="273">
        <v>0</v>
      </c>
      <c r="H1274" s="273">
        <v>0</v>
      </c>
      <c r="I1274" s="47">
        <f t="shared" si="114"/>
        <v>0</v>
      </c>
      <c r="J1274" s="70">
        <f t="shared" si="115"/>
        <v>0</v>
      </c>
      <c r="K1274" s="242">
        <f t="shared" si="116"/>
        <v>0</v>
      </c>
      <c r="L1274" s="279">
        <f t="shared" si="118"/>
        <v>0</v>
      </c>
      <c r="M1274" s="278">
        <f t="shared" si="119"/>
        <v>0</v>
      </c>
    </row>
    <row r="1275" customHeight="1" spans="1:13">
      <c r="A1275" s="269">
        <f t="shared" si="117"/>
        <v>7</v>
      </c>
      <c r="B1275" s="270">
        <v>2220113</v>
      </c>
      <c r="C1275" s="271" t="s">
        <v>1209</v>
      </c>
      <c r="D1275" s="273">
        <v>0</v>
      </c>
      <c r="E1275" s="273">
        <v>0</v>
      </c>
      <c r="F1275" s="273">
        <v>0</v>
      </c>
      <c r="G1275" s="273">
        <v>0</v>
      </c>
      <c r="H1275" s="273">
        <v>0</v>
      </c>
      <c r="I1275" s="47">
        <f t="shared" si="114"/>
        <v>0</v>
      </c>
      <c r="J1275" s="70">
        <f t="shared" si="115"/>
        <v>0</v>
      </c>
      <c r="K1275" s="242">
        <f t="shared" si="116"/>
        <v>0</v>
      </c>
      <c r="L1275" s="279">
        <f t="shared" si="118"/>
        <v>0</v>
      </c>
      <c r="M1275" s="278">
        <f t="shared" si="119"/>
        <v>0</v>
      </c>
    </row>
    <row r="1276" customHeight="1" spans="1:13">
      <c r="A1276" s="269">
        <f t="shared" si="117"/>
        <v>7</v>
      </c>
      <c r="B1276" s="270">
        <v>2220114</v>
      </c>
      <c r="C1276" s="271" t="s">
        <v>1210</v>
      </c>
      <c r="D1276" s="273">
        <v>0</v>
      </c>
      <c r="E1276" s="273">
        <v>0</v>
      </c>
      <c r="F1276" s="273">
        <v>0</v>
      </c>
      <c r="G1276" s="273">
        <v>0</v>
      </c>
      <c r="H1276" s="273">
        <v>0</v>
      </c>
      <c r="I1276" s="47">
        <f t="shared" si="114"/>
        <v>0</v>
      </c>
      <c r="J1276" s="70">
        <f t="shared" si="115"/>
        <v>0</v>
      </c>
      <c r="K1276" s="242">
        <f t="shared" si="116"/>
        <v>0</v>
      </c>
      <c r="L1276" s="279">
        <f t="shared" si="118"/>
        <v>0</v>
      </c>
      <c r="M1276" s="278">
        <f t="shared" si="119"/>
        <v>0</v>
      </c>
    </row>
    <row r="1277" ht="18" customHeight="1" spans="1:13">
      <c r="A1277" s="269">
        <f t="shared" si="117"/>
        <v>7</v>
      </c>
      <c r="B1277" s="270">
        <v>2220115</v>
      </c>
      <c r="C1277" s="271" t="s">
        <v>1211</v>
      </c>
      <c r="D1277" s="273">
        <v>0</v>
      </c>
      <c r="E1277" s="273">
        <v>0</v>
      </c>
      <c r="F1277" s="273">
        <v>0</v>
      </c>
      <c r="G1277" s="273">
        <v>0</v>
      </c>
      <c r="H1277" s="273">
        <v>0</v>
      </c>
      <c r="I1277" s="47">
        <f t="shared" si="114"/>
        <v>0</v>
      </c>
      <c r="J1277" s="70">
        <f t="shared" si="115"/>
        <v>0</v>
      </c>
      <c r="K1277" s="242">
        <f t="shared" si="116"/>
        <v>0</v>
      </c>
      <c r="L1277" s="279">
        <f t="shared" si="118"/>
        <v>0</v>
      </c>
      <c r="M1277" s="278">
        <f t="shared" si="119"/>
        <v>0</v>
      </c>
    </row>
    <row r="1278" customHeight="1" spans="1:13">
      <c r="A1278" s="269">
        <f t="shared" si="117"/>
        <v>7</v>
      </c>
      <c r="B1278" s="270">
        <v>2220118</v>
      </c>
      <c r="C1278" s="271" t="s">
        <v>1212</v>
      </c>
      <c r="D1278" s="273">
        <v>0</v>
      </c>
      <c r="E1278" s="273">
        <v>0</v>
      </c>
      <c r="F1278" s="273">
        <v>0</v>
      </c>
      <c r="G1278" s="273">
        <v>0</v>
      </c>
      <c r="H1278" s="273">
        <v>0</v>
      </c>
      <c r="I1278" s="47">
        <f t="shared" si="114"/>
        <v>0</v>
      </c>
      <c r="J1278" s="70">
        <f t="shared" si="115"/>
        <v>0</v>
      </c>
      <c r="K1278" s="242">
        <f t="shared" si="116"/>
        <v>0</v>
      </c>
      <c r="L1278" s="279">
        <f t="shared" si="118"/>
        <v>0</v>
      </c>
      <c r="M1278" s="278">
        <f t="shared" si="119"/>
        <v>0</v>
      </c>
    </row>
    <row r="1279" customHeight="1" spans="1:13">
      <c r="A1279" s="269">
        <f t="shared" si="117"/>
        <v>7</v>
      </c>
      <c r="B1279" s="270">
        <v>2220150</v>
      </c>
      <c r="C1279" s="271" t="s">
        <v>281</v>
      </c>
      <c r="D1279" s="273">
        <v>0</v>
      </c>
      <c r="E1279" s="273">
        <v>0</v>
      </c>
      <c r="F1279" s="273">
        <v>0</v>
      </c>
      <c r="G1279" s="273">
        <v>0</v>
      </c>
      <c r="H1279" s="273">
        <v>0</v>
      </c>
      <c r="I1279" s="47">
        <f t="shared" si="114"/>
        <v>0</v>
      </c>
      <c r="J1279" s="70">
        <f t="shared" si="115"/>
        <v>0</v>
      </c>
      <c r="K1279" s="242">
        <f t="shared" si="116"/>
        <v>0</v>
      </c>
      <c r="L1279" s="279">
        <f t="shared" si="118"/>
        <v>0</v>
      </c>
      <c r="M1279" s="278">
        <f t="shared" si="119"/>
        <v>0</v>
      </c>
    </row>
    <row r="1280" ht="18" customHeight="1" spans="1:13">
      <c r="A1280" s="269">
        <f t="shared" si="117"/>
        <v>7</v>
      </c>
      <c r="B1280" s="270">
        <v>2220199</v>
      </c>
      <c r="C1280" s="271" t="s">
        <v>1213</v>
      </c>
      <c r="D1280" s="273">
        <v>0</v>
      </c>
      <c r="E1280" s="273">
        <v>0</v>
      </c>
      <c r="F1280" s="273">
        <v>0</v>
      </c>
      <c r="G1280" s="273">
        <v>0</v>
      </c>
      <c r="H1280" s="273">
        <v>0</v>
      </c>
      <c r="I1280" s="47">
        <f t="shared" si="114"/>
        <v>0</v>
      </c>
      <c r="J1280" s="70">
        <f t="shared" si="115"/>
        <v>0</v>
      </c>
      <c r="K1280" s="242">
        <f t="shared" si="116"/>
        <v>0</v>
      </c>
      <c r="L1280" s="279">
        <f t="shared" si="118"/>
        <v>0</v>
      </c>
      <c r="M1280" s="278">
        <f t="shared" si="119"/>
        <v>0</v>
      </c>
    </row>
    <row r="1281" customHeight="1" spans="1:13">
      <c r="A1281" s="269">
        <f t="shared" si="117"/>
        <v>5</v>
      </c>
      <c r="B1281" s="270">
        <v>22202</v>
      </c>
      <c r="C1281" s="271" t="s">
        <v>1214</v>
      </c>
      <c r="D1281" s="273">
        <v>0</v>
      </c>
      <c r="E1281" s="273">
        <v>0</v>
      </c>
      <c r="F1281" s="273">
        <v>0</v>
      </c>
      <c r="G1281" s="273">
        <v>0</v>
      </c>
      <c r="H1281" s="273">
        <v>0</v>
      </c>
      <c r="I1281" s="47">
        <f t="shared" si="114"/>
        <v>0</v>
      </c>
      <c r="J1281" s="70">
        <f t="shared" si="115"/>
        <v>0</v>
      </c>
      <c r="K1281" s="242">
        <f t="shared" si="116"/>
        <v>0</v>
      </c>
      <c r="L1281" s="279">
        <f t="shared" si="118"/>
        <v>0</v>
      </c>
      <c r="M1281" s="278">
        <f t="shared" si="119"/>
        <v>0</v>
      </c>
    </row>
    <row r="1282" customHeight="1" spans="1:13">
      <c r="A1282" s="269">
        <f t="shared" si="117"/>
        <v>7</v>
      </c>
      <c r="B1282" s="270">
        <v>2220201</v>
      </c>
      <c r="C1282" s="271" t="s">
        <v>274</v>
      </c>
      <c r="D1282" s="273">
        <v>0</v>
      </c>
      <c r="E1282" s="273">
        <v>0</v>
      </c>
      <c r="F1282" s="273">
        <v>0</v>
      </c>
      <c r="G1282" s="273">
        <v>0</v>
      </c>
      <c r="H1282" s="273">
        <v>0</v>
      </c>
      <c r="I1282" s="47">
        <f t="shared" si="114"/>
        <v>0</v>
      </c>
      <c r="J1282" s="70">
        <f t="shared" si="115"/>
        <v>0</v>
      </c>
      <c r="K1282" s="242">
        <f t="shared" si="116"/>
        <v>0</v>
      </c>
      <c r="L1282" s="279">
        <f t="shared" si="118"/>
        <v>0</v>
      </c>
      <c r="M1282" s="278">
        <f t="shared" si="119"/>
        <v>0</v>
      </c>
    </row>
    <row r="1283" customHeight="1" spans="1:13">
      <c r="A1283" s="269">
        <f t="shared" si="117"/>
        <v>7</v>
      </c>
      <c r="B1283" s="270">
        <v>2220202</v>
      </c>
      <c r="C1283" s="271" t="s">
        <v>252</v>
      </c>
      <c r="D1283" s="273">
        <v>0</v>
      </c>
      <c r="E1283" s="273">
        <v>0</v>
      </c>
      <c r="F1283" s="273">
        <v>0</v>
      </c>
      <c r="G1283" s="273">
        <v>0</v>
      </c>
      <c r="H1283" s="273">
        <v>0</v>
      </c>
      <c r="I1283" s="47">
        <f t="shared" si="114"/>
        <v>0</v>
      </c>
      <c r="J1283" s="70">
        <f t="shared" si="115"/>
        <v>0</v>
      </c>
      <c r="K1283" s="242">
        <f t="shared" si="116"/>
        <v>0</v>
      </c>
      <c r="L1283" s="279">
        <f t="shared" si="118"/>
        <v>0</v>
      </c>
      <c r="M1283" s="278">
        <f t="shared" si="119"/>
        <v>0</v>
      </c>
    </row>
    <row r="1284" customHeight="1" spans="1:13">
      <c r="A1284" s="269">
        <f t="shared" si="117"/>
        <v>7</v>
      </c>
      <c r="B1284" s="270">
        <v>2220203</v>
      </c>
      <c r="C1284" s="271" t="s">
        <v>229</v>
      </c>
      <c r="D1284" s="273">
        <v>0</v>
      </c>
      <c r="E1284" s="273">
        <v>0</v>
      </c>
      <c r="F1284" s="273">
        <v>0</v>
      </c>
      <c r="G1284" s="273">
        <v>0</v>
      </c>
      <c r="H1284" s="273">
        <v>0</v>
      </c>
      <c r="I1284" s="47">
        <f t="shared" si="114"/>
        <v>0</v>
      </c>
      <c r="J1284" s="70">
        <f t="shared" si="115"/>
        <v>0</v>
      </c>
      <c r="K1284" s="242">
        <f t="shared" si="116"/>
        <v>0</v>
      </c>
      <c r="L1284" s="279">
        <f t="shared" si="118"/>
        <v>0</v>
      </c>
      <c r="M1284" s="278">
        <f t="shared" si="119"/>
        <v>0</v>
      </c>
    </row>
    <row r="1285" customHeight="1" spans="1:13">
      <c r="A1285" s="269">
        <f t="shared" si="117"/>
        <v>7</v>
      </c>
      <c r="B1285" s="270">
        <v>2220204</v>
      </c>
      <c r="C1285" s="271" t="s">
        <v>1215</v>
      </c>
      <c r="D1285" s="273">
        <v>0</v>
      </c>
      <c r="E1285" s="273">
        <v>0</v>
      </c>
      <c r="F1285" s="273">
        <v>0</v>
      </c>
      <c r="G1285" s="273">
        <v>0</v>
      </c>
      <c r="H1285" s="273">
        <v>0</v>
      </c>
      <c r="I1285" s="47">
        <f t="shared" si="114"/>
        <v>0</v>
      </c>
      <c r="J1285" s="70">
        <f t="shared" si="115"/>
        <v>0</v>
      </c>
      <c r="K1285" s="242">
        <f t="shared" si="116"/>
        <v>0</v>
      </c>
      <c r="L1285" s="279">
        <f t="shared" si="118"/>
        <v>0</v>
      </c>
      <c r="M1285" s="278">
        <f t="shared" si="119"/>
        <v>0</v>
      </c>
    </row>
    <row r="1286" customHeight="1" spans="1:13">
      <c r="A1286" s="269">
        <f t="shared" si="117"/>
        <v>7</v>
      </c>
      <c r="B1286" s="270">
        <v>2220205</v>
      </c>
      <c r="C1286" s="271" t="s">
        <v>1216</v>
      </c>
      <c r="D1286" s="273">
        <v>0</v>
      </c>
      <c r="E1286" s="273">
        <v>0</v>
      </c>
      <c r="F1286" s="273">
        <v>0</v>
      </c>
      <c r="G1286" s="273">
        <v>0</v>
      </c>
      <c r="H1286" s="273">
        <v>0</v>
      </c>
      <c r="I1286" s="47">
        <f t="shared" si="114"/>
        <v>0</v>
      </c>
      <c r="J1286" s="70">
        <f t="shared" si="115"/>
        <v>0</v>
      </c>
      <c r="K1286" s="242">
        <f t="shared" si="116"/>
        <v>0</v>
      </c>
      <c r="L1286" s="279">
        <f t="shared" si="118"/>
        <v>0</v>
      </c>
      <c r="M1286" s="278">
        <f t="shared" si="119"/>
        <v>0</v>
      </c>
    </row>
    <row r="1287" customHeight="1" spans="1:13">
      <c r="A1287" s="269">
        <f t="shared" si="117"/>
        <v>7</v>
      </c>
      <c r="B1287" s="270">
        <v>2220206</v>
      </c>
      <c r="C1287" s="271" t="s">
        <v>1217</v>
      </c>
      <c r="D1287" s="273">
        <v>0</v>
      </c>
      <c r="E1287" s="273">
        <v>0</v>
      </c>
      <c r="F1287" s="273">
        <v>0</v>
      </c>
      <c r="G1287" s="273">
        <v>0</v>
      </c>
      <c r="H1287" s="273">
        <v>0</v>
      </c>
      <c r="I1287" s="47">
        <f t="shared" si="114"/>
        <v>0</v>
      </c>
      <c r="J1287" s="70">
        <f t="shared" si="115"/>
        <v>0</v>
      </c>
      <c r="K1287" s="242">
        <f t="shared" si="116"/>
        <v>0</v>
      </c>
      <c r="L1287" s="279">
        <f t="shared" si="118"/>
        <v>0</v>
      </c>
      <c r="M1287" s="278">
        <f t="shared" si="119"/>
        <v>0</v>
      </c>
    </row>
    <row r="1288" customHeight="1" spans="1:13">
      <c r="A1288" s="269">
        <f t="shared" si="117"/>
        <v>7</v>
      </c>
      <c r="B1288" s="270">
        <v>2220207</v>
      </c>
      <c r="C1288" s="271" t="s">
        <v>1218</v>
      </c>
      <c r="D1288" s="273">
        <v>0</v>
      </c>
      <c r="E1288" s="273">
        <v>0</v>
      </c>
      <c r="F1288" s="273">
        <v>0</v>
      </c>
      <c r="G1288" s="273">
        <v>0</v>
      </c>
      <c r="H1288" s="273">
        <v>0</v>
      </c>
      <c r="I1288" s="47">
        <f t="shared" ref="I1288:I1351" si="120">IFERROR(E1288/D1288,0)*100</f>
        <v>0</v>
      </c>
      <c r="J1288" s="70">
        <f t="shared" ref="J1288:J1351" si="121">IFERROR(E1288/H1288,0)*100</f>
        <v>0</v>
      </c>
      <c r="K1288" s="242">
        <f t="shared" si="116"/>
        <v>0</v>
      </c>
      <c r="L1288" s="279">
        <f t="shared" si="118"/>
        <v>0</v>
      </c>
      <c r="M1288" s="278">
        <f t="shared" si="119"/>
        <v>0</v>
      </c>
    </row>
    <row r="1289" customHeight="1" spans="1:13">
      <c r="A1289" s="269">
        <f t="shared" si="117"/>
        <v>7</v>
      </c>
      <c r="B1289" s="270">
        <v>2220209</v>
      </c>
      <c r="C1289" s="271" t="s">
        <v>1219</v>
      </c>
      <c r="D1289" s="273">
        <v>0</v>
      </c>
      <c r="E1289" s="273">
        <v>0</v>
      </c>
      <c r="F1289" s="273">
        <v>0</v>
      </c>
      <c r="G1289" s="273">
        <v>0</v>
      </c>
      <c r="H1289" s="273">
        <v>0</v>
      </c>
      <c r="I1289" s="47">
        <f t="shared" si="120"/>
        <v>0</v>
      </c>
      <c r="J1289" s="70">
        <f t="shared" si="121"/>
        <v>0</v>
      </c>
      <c r="K1289" s="242">
        <f t="shared" si="116"/>
        <v>0</v>
      </c>
      <c r="L1289" s="279">
        <f t="shared" si="118"/>
        <v>0</v>
      </c>
      <c r="M1289" s="278">
        <f t="shared" si="119"/>
        <v>0</v>
      </c>
    </row>
    <row r="1290" customHeight="1" spans="1:13">
      <c r="A1290" s="269">
        <f t="shared" si="117"/>
        <v>7</v>
      </c>
      <c r="B1290" s="270">
        <v>2220210</v>
      </c>
      <c r="C1290" s="271" t="s">
        <v>1220</v>
      </c>
      <c r="D1290" s="273">
        <v>0</v>
      </c>
      <c r="E1290" s="273">
        <v>0</v>
      </c>
      <c r="F1290" s="273">
        <v>0</v>
      </c>
      <c r="G1290" s="273">
        <v>0</v>
      </c>
      <c r="H1290" s="273">
        <v>0</v>
      </c>
      <c r="I1290" s="47">
        <f t="shared" si="120"/>
        <v>0</v>
      </c>
      <c r="J1290" s="70">
        <f t="shared" si="121"/>
        <v>0</v>
      </c>
      <c r="K1290" s="242">
        <f t="shared" si="116"/>
        <v>0</v>
      </c>
      <c r="L1290" s="279">
        <f t="shared" si="118"/>
        <v>0</v>
      </c>
      <c r="M1290" s="278">
        <f t="shared" si="119"/>
        <v>0</v>
      </c>
    </row>
    <row r="1291" customHeight="1" spans="1:13">
      <c r="A1291" s="269">
        <f t="shared" si="117"/>
        <v>7</v>
      </c>
      <c r="B1291" s="270">
        <v>2220211</v>
      </c>
      <c r="C1291" s="271" t="s">
        <v>1221</v>
      </c>
      <c r="D1291" s="273">
        <v>0</v>
      </c>
      <c r="E1291" s="273">
        <v>0</v>
      </c>
      <c r="F1291" s="273">
        <v>0</v>
      </c>
      <c r="G1291" s="273">
        <v>0</v>
      </c>
      <c r="H1291" s="273">
        <v>0</v>
      </c>
      <c r="I1291" s="47">
        <f t="shared" si="120"/>
        <v>0</v>
      </c>
      <c r="J1291" s="70">
        <f t="shared" si="121"/>
        <v>0</v>
      </c>
      <c r="K1291" s="242">
        <f t="shared" si="116"/>
        <v>0</v>
      </c>
      <c r="L1291" s="279">
        <f t="shared" si="118"/>
        <v>0</v>
      </c>
      <c r="M1291" s="278">
        <f t="shared" si="119"/>
        <v>0</v>
      </c>
    </row>
    <row r="1292" customHeight="1" spans="1:13">
      <c r="A1292" s="269">
        <f t="shared" si="117"/>
        <v>7</v>
      </c>
      <c r="B1292" s="270">
        <v>2220212</v>
      </c>
      <c r="C1292" s="271" t="s">
        <v>1222</v>
      </c>
      <c r="D1292" s="273">
        <v>0</v>
      </c>
      <c r="E1292" s="273">
        <v>0</v>
      </c>
      <c r="F1292" s="273">
        <v>0</v>
      </c>
      <c r="G1292" s="273">
        <v>0</v>
      </c>
      <c r="H1292" s="273">
        <v>0</v>
      </c>
      <c r="I1292" s="47">
        <f t="shared" si="120"/>
        <v>0</v>
      </c>
      <c r="J1292" s="70">
        <f t="shared" si="121"/>
        <v>0</v>
      </c>
      <c r="K1292" s="242">
        <f t="shared" si="116"/>
        <v>0</v>
      </c>
      <c r="L1292" s="279">
        <f t="shared" si="118"/>
        <v>0</v>
      </c>
      <c r="M1292" s="278">
        <f t="shared" si="119"/>
        <v>0</v>
      </c>
    </row>
    <row r="1293" customHeight="1" spans="1:13">
      <c r="A1293" s="269">
        <f t="shared" si="117"/>
        <v>7</v>
      </c>
      <c r="B1293" s="270">
        <v>2220250</v>
      </c>
      <c r="C1293" s="271" t="s">
        <v>281</v>
      </c>
      <c r="D1293" s="273">
        <v>0</v>
      </c>
      <c r="E1293" s="273">
        <v>0</v>
      </c>
      <c r="F1293" s="273">
        <v>0</v>
      </c>
      <c r="G1293" s="273">
        <v>0</v>
      </c>
      <c r="H1293" s="273">
        <v>0</v>
      </c>
      <c r="I1293" s="47">
        <f t="shared" si="120"/>
        <v>0</v>
      </c>
      <c r="J1293" s="70">
        <f t="shared" si="121"/>
        <v>0</v>
      </c>
      <c r="K1293" s="242">
        <f t="shared" si="116"/>
        <v>0</v>
      </c>
      <c r="L1293" s="279">
        <f t="shared" si="118"/>
        <v>0</v>
      </c>
      <c r="M1293" s="278">
        <f t="shared" si="119"/>
        <v>0</v>
      </c>
    </row>
    <row r="1294" customHeight="1" spans="1:13">
      <c r="A1294" s="269">
        <f t="shared" si="117"/>
        <v>7</v>
      </c>
      <c r="B1294" s="270">
        <v>2220299</v>
      </c>
      <c r="C1294" s="271" t="s">
        <v>1223</v>
      </c>
      <c r="D1294" s="273">
        <v>0</v>
      </c>
      <c r="E1294" s="273">
        <v>0</v>
      </c>
      <c r="F1294" s="273">
        <v>0</v>
      </c>
      <c r="G1294" s="273">
        <v>0</v>
      </c>
      <c r="H1294" s="273">
        <v>0</v>
      </c>
      <c r="I1294" s="47">
        <f t="shared" si="120"/>
        <v>0</v>
      </c>
      <c r="J1294" s="70">
        <f t="shared" si="121"/>
        <v>0</v>
      </c>
      <c r="K1294" s="242">
        <f t="shared" si="116"/>
        <v>0</v>
      </c>
      <c r="L1294" s="279">
        <f t="shared" si="118"/>
        <v>0</v>
      </c>
      <c r="M1294" s="278">
        <f t="shared" si="119"/>
        <v>0</v>
      </c>
    </row>
    <row r="1295" customHeight="1" spans="1:13">
      <c r="A1295" s="269">
        <f t="shared" si="117"/>
        <v>5</v>
      </c>
      <c r="B1295" s="270">
        <v>22203</v>
      </c>
      <c r="C1295" s="271" t="s">
        <v>1224</v>
      </c>
      <c r="D1295" s="273">
        <v>0</v>
      </c>
      <c r="E1295" s="273">
        <v>0</v>
      </c>
      <c r="F1295" s="273">
        <v>0</v>
      </c>
      <c r="G1295" s="273">
        <v>0</v>
      </c>
      <c r="H1295" s="273">
        <v>0</v>
      </c>
      <c r="I1295" s="47">
        <f t="shared" si="120"/>
        <v>0</v>
      </c>
      <c r="J1295" s="70">
        <f t="shared" si="121"/>
        <v>0</v>
      </c>
      <c r="K1295" s="242">
        <f t="shared" si="116"/>
        <v>0</v>
      </c>
      <c r="L1295" s="279">
        <f t="shared" si="118"/>
        <v>0</v>
      </c>
      <c r="M1295" s="278">
        <f t="shared" si="119"/>
        <v>0</v>
      </c>
    </row>
    <row r="1296" customHeight="1" spans="1:13">
      <c r="A1296" s="269">
        <f t="shared" si="117"/>
        <v>7</v>
      </c>
      <c r="B1296" s="270">
        <v>2220301</v>
      </c>
      <c r="C1296" s="271" t="s">
        <v>1225</v>
      </c>
      <c r="D1296" s="273">
        <v>0</v>
      </c>
      <c r="E1296" s="273">
        <v>0</v>
      </c>
      <c r="F1296" s="273">
        <v>0</v>
      </c>
      <c r="G1296" s="273">
        <v>0</v>
      </c>
      <c r="H1296" s="273">
        <v>0</v>
      </c>
      <c r="I1296" s="47">
        <f t="shared" si="120"/>
        <v>0</v>
      </c>
      <c r="J1296" s="70">
        <f t="shared" si="121"/>
        <v>0</v>
      </c>
      <c r="K1296" s="242">
        <f t="shared" si="116"/>
        <v>0</v>
      </c>
      <c r="L1296" s="279">
        <f t="shared" si="118"/>
        <v>0</v>
      </c>
      <c r="M1296" s="278">
        <f t="shared" si="119"/>
        <v>0</v>
      </c>
    </row>
    <row r="1297" customHeight="1" spans="1:13">
      <c r="A1297" s="269">
        <f t="shared" si="117"/>
        <v>7</v>
      </c>
      <c r="B1297" s="270">
        <v>2220303</v>
      </c>
      <c r="C1297" s="271" t="s">
        <v>1226</v>
      </c>
      <c r="D1297" s="273">
        <v>0</v>
      </c>
      <c r="E1297" s="273">
        <v>0</v>
      </c>
      <c r="F1297" s="273">
        <v>0</v>
      </c>
      <c r="G1297" s="273">
        <v>0</v>
      </c>
      <c r="H1297" s="273">
        <v>0</v>
      </c>
      <c r="I1297" s="47">
        <f t="shared" si="120"/>
        <v>0</v>
      </c>
      <c r="J1297" s="70">
        <f t="shared" si="121"/>
        <v>0</v>
      </c>
      <c r="K1297" s="242">
        <f t="shared" ref="K1297:K1360" si="122">D1297+E1297+F1297+G1297</f>
        <v>0</v>
      </c>
      <c r="L1297" s="279">
        <f t="shared" si="118"/>
        <v>0</v>
      </c>
      <c r="M1297" s="278">
        <f t="shared" si="119"/>
        <v>0</v>
      </c>
    </row>
    <row r="1298" customHeight="1" spans="1:13">
      <c r="A1298" s="269">
        <f t="shared" ref="A1298:A1361" si="123">LEN(B1298)</f>
        <v>7</v>
      </c>
      <c r="B1298" s="270">
        <v>2220304</v>
      </c>
      <c r="C1298" s="271" t="s">
        <v>1227</v>
      </c>
      <c r="D1298" s="273">
        <v>0</v>
      </c>
      <c r="E1298" s="273">
        <v>0</v>
      </c>
      <c r="F1298" s="273">
        <v>0</v>
      </c>
      <c r="G1298" s="273">
        <v>0</v>
      </c>
      <c r="H1298" s="273">
        <v>0</v>
      </c>
      <c r="I1298" s="47">
        <f t="shared" si="120"/>
        <v>0</v>
      </c>
      <c r="J1298" s="70">
        <f t="shared" si="121"/>
        <v>0</v>
      </c>
      <c r="K1298" s="242">
        <f t="shared" si="122"/>
        <v>0</v>
      </c>
      <c r="L1298" s="279">
        <f t="shared" ref="L1298:L1361" si="124">D1298+E1298+F1298+G1298+H1298</f>
        <v>0</v>
      </c>
      <c r="M1298" s="278">
        <f t="shared" ref="M1298:M1361" si="125">D1298+E1298+H1298</f>
        <v>0</v>
      </c>
    </row>
    <row r="1299" customHeight="1" spans="1:13">
      <c r="A1299" s="269">
        <f t="shared" si="123"/>
        <v>7</v>
      </c>
      <c r="B1299" s="270">
        <v>2220399</v>
      </c>
      <c r="C1299" s="271" t="s">
        <v>1228</v>
      </c>
      <c r="D1299" s="273">
        <v>0</v>
      </c>
      <c r="E1299" s="273">
        <v>0</v>
      </c>
      <c r="F1299" s="273">
        <v>0</v>
      </c>
      <c r="G1299" s="273">
        <v>0</v>
      </c>
      <c r="H1299" s="273">
        <v>0</v>
      </c>
      <c r="I1299" s="47">
        <f t="shared" si="120"/>
        <v>0</v>
      </c>
      <c r="J1299" s="70">
        <f t="shared" si="121"/>
        <v>0</v>
      </c>
      <c r="K1299" s="242">
        <f t="shared" si="122"/>
        <v>0</v>
      </c>
      <c r="L1299" s="279">
        <f t="shared" si="124"/>
        <v>0</v>
      </c>
      <c r="M1299" s="278">
        <f t="shared" si="125"/>
        <v>0</v>
      </c>
    </row>
    <row r="1300" ht="18" customHeight="1" spans="1:13">
      <c r="A1300" s="269">
        <f t="shared" si="123"/>
        <v>5</v>
      </c>
      <c r="B1300" s="270">
        <v>22204</v>
      </c>
      <c r="C1300" s="271" t="s">
        <v>1229</v>
      </c>
      <c r="D1300" s="273">
        <v>200</v>
      </c>
      <c r="E1300" s="273">
        <v>143</v>
      </c>
      <c r="F1300" s="273">
        <v>143</v>
      </c>
      <c r="G1300" s="273">
        <v>0</v>
      </c>
      <c r="H1300" s="273">
        <v>1280</v>
      </c>
      <c r="I1300" s="47">
        <f t="shared" si="120"/>
        <v>71.5</v>
      </c>
      <c r="J1300" s="70">
        <f t="shared" si="121"/>
        <v>11.171875</v>
      </c>
      <c r="K1300" s="242">
        <f t="shared" si="122"/>
        <v>486</v>
      </c>
      <c r="L1300" s="279">
        <f t="shared" si="124"/>
        <v>1766</v>
      </c>
      <c r="M1300" s="278">
        <f t="shared" si="125"/>
        <v>1623</v>
      </c>
    </row>
    <row r="1301" ht="18" customHeight="1" spans="1:13">
      <c r="A1301" s="269">
        <f t="shared" si="123"/>
        <v>7</v>
      </c>
      <c r="B1301" s="270">
        <v>2220401</v>
      </c>
      <c r="C1301" s="271" t="s">
        <v>1230</v>
      </c>
      <c r="D1301" s="273">
        <v>200</v>
      </c>
      <c r="E1301" s="273">
        <v>143</v>
      </c>
      <c r="F1301" s="273">
        <v>143</v>
      </c>
      <c r="G1301" s="273">
        <v>0</v>
      </c>
      <c r="H1301" s="273">
        <v>0</v>
      </c>
      <c r="I1301" s="47">
        <f t="shared" si="120"/>
        <v>71.5</v>
      </c>
      <c r="J1301" s="70">
        <f t="shared" si="121"/>
        <v>0</v>
      </c>
      <c r="K1301" s="242">
        <f t="shared" si="122"/>
        <v>486</v>
      </c>
      <c r="L1301" s="279">
        <f t="shared" si="124"/>
        <v>486</v>
      </c>
      <c r="M1301" s="278">
        <f t="shared" si="125"/>
        <v>343</v>
      </c>
    </row>
    <row r="1302" customHeight="1" spans="1:13">
      <c r="A1302" s="269">
        <f t="shared" si="123"/>
        <v>7</v>
      </c>
      <c r="B1302" s="270">
        <v>2220402</v>
      </c>
      <c r="C1302" s="271" t="s">
        <v>1231</v>
      </c>
      <c r="D1302" s="273">
        <v>0</v>
      </c>
      <c r="E1302" s="273">
        <v>0</v>
      </c>
      <c r="F1302" s="273">
        <v>0</v>
      </c>
      <c r="G1302" s="273">
        <v>0</v>
      </c>
      <c r="H1302" s="273">
        <v>0</v>
      </c>
      <c r="I1302" s="47">
        <f t="shared" si="120"/>
        <v>0</v>
      </c>
      <c r="J1302" s="70">
        <f t="shared" si="121"/>
        <v>0</v>
      </c>
      <c r="K1302" s="242">
        <f t="shared" si="122"/>
        <v>0</v>
      </c>
      <c r="L1302" s="279">
        <f t="shared" si="124"/>
        <v>0</v>
      </c>
      <c r="M1302" s="278">
        <f t="shared" si="125"/>
        <v>0</v>
      </c>
    </row>
    <row r="1303" customHeight="1" spans="1:13">
      <c r="A1303" s="269">
        <f t="shared" si="123"/>
        <v>7</v>
      </c>
      <c r="B1303" s="270">
        <v>2220403</v>
      </c>
      <c r="C1303" s="271" t="s">
        <v>1232</v>
      </c>
      <c r="D1303" s="273">
        <v>0</v>
      </c>
      <c r="E1303" s="273">
        <v>0</v>
      </c>
      <c r="F1303" s="273">
        <v>0</v>
      </c>
      <c r="G1303" s="273">
        <v>0</v>
      </c>
      <c r="H1303" s="273">
        <v>1280</v>
      </c>
      <c r="I1303" s="47">
        <f t="shared" si="120"/>
        <v>0</v>
      </c>
      <c r="J1303" s="70">
        <f t="shared" si="121"/>
        <v>0</v>
      </c>
      <c r="K1303" s="242">
        <f t="shared" si="122"/>
        <v>0</v>
      </c>
      <c r="L1303" s="279">
        <f t="shared" si="124"/>
        <v>1280</v>
      </c>
      <c r="M1303" s="278">
        <f t="shared" si="125"/>
        <v>1280</v>
      </c>
    </row>
    <row r="1304" customHeight="1" spans="1:13">
      <c r="A1304" s="269">
        <f t="shared" si="123"/>
        <v>7</v>
      </c>
      <c r="B1304" s="270">
        <v>2220404</v>
      </c>
      <c r="C1304" s="271" t="s">
        <v>1233</v>
      </c>
      <c r="D1304" s="273">
        <v>0</v>
      </c>
      <c r="E1304" s="273">
        <v>0</v>
      </c>
      <c r="F1304" s="273">
        <v>0</v>
      </c>
      <c r="G1304" s="273">
        <v>0</v>
      </c>
      <c r="H1304" s="273">
        <v>0</v>
      </c>
      <c r="I1304" s="47">
        <f t="shared" si="120"/>
        <v>0</v>
      </c>
      <c r="J1304" s="70">
        <f t="shared" si="121"/>
        <v>0</v>
      </c>
      <c r="K1304" s="242">
        <f t="shared" si="122"/>
        <v>0</v>
      </c>
      <c r="L1304" s="279">
        <f t="shared" si="124"/>
        <v>0</v>
      </c>
      <c r="M1304" s="278">
        <f t="shared" si="125"/>
        <v>0</v>
      </c>
    </row>
    <row r="1305" customHeight="1" spans="1:13">
      <c r="A1305" s="269">
        <f t="shared" si="123"/>
        <v>7</v>
      </c>
      <c r="B1305" s="270">
        <v>2220499</v>
      </c>
      <c r="C1305" s="271" t="s">
        <v>1234</v>
      </c>
      <c r="D1305" s="273">
        <v>0</v>
      </c>
      <c r="E1305" s="273">
        <v>0</v>
      </c>
      <c r="F1305" s="273">
        <v>0</v>
      </c>
      <c r="G1305" s="273">
        <v>0</v>
      </c>
      <c r="H1305" s="273">
        <v>0</v>
      </c>
      <c r="I1305" s="47">
        <f t="shared" si="120"/>
        <v>0</v>
      </c>
      <c r="J1305" s="70">
        <f t="shared" si="121"/>
        <v>0</v>
      </c>
      <c r="K1305" s="242">
        <f t="shared" si="122"/>
        <v>0</v>
      </c>
      <c r="L1305" s="279">
        <f t="shared" si="124"/>
        <v>0</v>
      </c>
      <c r="M1305" s="278">
        <f t="shared" si="125"/>
        <v>0</v>
      </c>
    </row>
    <row r="1306" customHeight="1" spans="1:13">
      <c r="A1306" s="269">
        <f t="shared" si="123"/>
        <v>5</v>
      </c>
      <c r="B1306" s="270">
        <v>22205</v>
      </c>
      <c r="C1306" s="271" t="s">
        <v>1235</v>
      </c>
      <c r="D1306" s="273">
        <v>0</v>
      </c>
      <c r="E1306" s="273">
        <v>0</v>
      </c>
      <c r="F1306" s="273">
        <v>0</v>
      </c>
      <c r="G1306" s="273">
        <v>0</v>
      </c>
      <c r="H1306" s="273">
        <v>96</v>
      </c>
      <c r="I1306" s="47">
        <f t="shared" si="120"/>
        <v>0</v>
      </c>
      <c r="J1306" s="70">
        <f t="shared" si="121"/>
        <v>0</v>
      </c>
      <c r="K1306" s="242">
        <f t="shared" si="122"/>
        <v>0</v>
      </c>
      <c r="L1306" s="279">
        <f t="shared" si="124"/>
        <v>96</v>
      </c>
      <c r="M1306" s="278">
        <f t="shared" si="125"/>
        <v>96</v>
      </c>
    </row>
    <row r="1307" customHeight="1" spans="1:13">
      <c r="A1307" s="269">
        <f t="shared" si="123"/>
        <v>7</v>
      </c>
      <c r="B1307" s="270">
        <v>2220501</v>
      </c>
      <c r="C1307" s="271" t="s">
        <v>1236</v>
      </c>
      <c r="D1307" s="273">
        <v>0</v>
      </c>
      <c r="E1307" s="273">
        <v>0</v>
      </c>
      <c r="F1307" s="273">
        <v>0</v>
      </c>
      <c r="G1307" s="273">
        <v>0</v>
      </c>
      <c r="H1307" s="273">
        <v>0</v>
      </c>
      <c r="I1307" s="47">
        <f t="shared" si="120"/>
        <v>0</v>
      </c>
      <c r="J1307" s="70">
        <f t="shared" si="121"/>
        <v>0</v>
      </c>
      <c r="K1307" s="242">
        <f t="shared" si="122"/>
        <v>0</v>
      </c>
      <c r="L1307" s="279">
        <f t="shared" si="124"/>
        <v>0</v>
      </c>
      <c r="M1307" s="278">
        <f t="shared" si="125"/>
        <v>0</v>
      </c>
    </row>
    <row r="1308" customHeight="1" spans="1:13">
      <c r="A1308" s="269">
        <f t="shared" si="123"/>
        <v>7</v>
      </c>
      <c r="B1308" s="270">
        <v>2220502</v>
      </c>
      <c r="C1308" s="271" t="s">
        <v>1237</v>
      </c>
      <c r="D1308" s="273">
        <v>0</v>
      </c>
      <c r="E1308" s="273">
        <v>0</v>
      </c>
      <c r="F1308" s="273">
        <v>0</v>
      </c>
      <c r="G1308" s="273">
        <v>0</v>
      </c>
      <c r="H1308" s="273">
        <v>0</v>
      </c>
      <c r="I1308" s="47">
        <f t="shared" si="120"/>
        <v>0</v>
      </c>
      <c r="J1308" s="70">
        <f t="shared" si="121"/>
        <v>0</v>
      </c>
      <c r="K1308" s="242">
        <f t="shared" si="122"/>
        <v>0</v>
      </c>
      <c r="L1308" s="279">
        <f t="shared" si="124"/>
        <v>0</v>
      </c>
      <c r="M1308" s="278">
        <f t="shared" si="125"/>
        <v>0</v>
      </c>
    </row>
    <row r="1309" customHeight="1" spans="1:13">
      <c r="A1309" s="269">
        <f t="shared" si="123"/>
        <v>7</v>
      </c>
      <c r="B1309" s="270">
        <v>2220503</v>
      </c>
      <c r="C1309" s="271" t="s">
        <v>1238</v>
      </c>
      <c r="D1309" s="273">
        <v>0</v>
      </c>
      <c r="E1309" s="273">
        <v>0</v>
      </c>
      <c r="F1309" s="273">
        <v>0</v>
      </c>
      <c r="G1309" s="273">
        <v>0</v>
      </c>
      <c r="H1309" s="273">
        <v>0</v>
      </c>
      <c r="I1309" s="47">
        <f t="shared" si="120"/>
        <v>0</v>
      </c>
      <c r="J1309" s="70">
        <f t="shared" si="121"/>
        <v>0</v>
      </c>
      <c r="K1309" s="242">
        <f t="shared" si="122"/>
        <v>0</v>
      </c>
      <c r="L1309" s="279">
        <f t="shared" si="124"/>
        <v>0</v>
      </c>
      <c r="M1309" s="278">
        <f t="shared" si="125"/>
        <v>0</v>
      </c>
    </row>
    <row r="1310" customHeight="1" spans="1:13">
      <c r="A1310" s="269">
        <f t="shared" si="123"/>
        <v>7</v>
      </c>
      <c r="B1310" s="270">
        <v>2220504</v>
      </c>
      <c r="C1310" s="271" t="s">
        <v>1239</v>
      </c>
      <c r="D1310" s="273">
        <v>0</v>
      </c>
      <c r="E1310" s="273">
        <v>0</v>
      </c>
      <c r="F1310" s="273">
        <v>0</v>
      </c>
      <c r="G1310" s="273">
        <v>0</v>
      </c>
      <c r="H1310" s="273">
        <v>0</v>
      </c>
      <c r="I1310" s="47">
        <f t="shared" si="120"/>
        <v>0</v>
      </c>
      <c r="J1310" s="70">
        <f t="shared" si="121"/>
        <v>0</v>
      </c>
      <c r="K1310" s="242">
        <f t="shared" si="122"/>
        <v>0</v>
      </c>
      <c r="L1310" s="279">
        <f t="shared" si="124"/>
        <v>0</v>
      </c>
      <c r="M1310" s="278">
        <f t="shared" si="125"/>
        <v>0</v>
      </c>
    </row>
    <row r="1311" customHeight="1" spans="1:13">
      <c r="A1311" s="269">
        <f t="shared" si="123"/>
        <v>7</v>
      </c>
      <c r="B1311" s="270">
        <v>2220505</v>
      </c>
      <c r="C1311" s="271" t="s">
        <v>1240</v>
      </c>
      <c r="D1311" s="273">
        <v>0</v>
      </c>
      <c r="E1311" s="273">
        <v>0</v>
      </c>
      <c r="F1311" s="273">
        <v>0</v>
      </c>
      <c r="G1311" s="273">
        <v>0</v>
      </c>
      <c r="H1311" s="273">
        <v>0</v>
      </c>
      <c r="I1311" s="47">
        <f t="shared" si="120"/>
        <v>0</v>
      </c>
      <c r="J1311" s="70">
        <f t="shared" si="121"/>
        <v>0</v>
      </c>
      <c r="K1311" s="242">
        <f t="shared" si="122"/>
        <v>0</v>
      </c>
      <c r="L1311" s="279">
        <f t="shared" si="124"/>
        <v>0</v>
      </c>
      <c r="M1311" s="278">
        <f t="shared" si="125"/>
        <v>0</v>
      </c>
    </row>
    <row r="1312" customHeight="1" spans="1:13">
      <c r="A1312" s="269">
        <f t="shared" si="123"/>
        <v>7</v>
      </c>
      <c r="B1312" s="270">
        <v>2220506</v>
      </c>
      <c r="C1312" s="271" t="s">
        <v>1241</v>
      </c>
      <c r="D1312" s="273">
        <v>0</v>
      </c>
      <c r="E1312" s="273">
        <v>0</v>
      </c>
      <c r="F1312" s="273">
        <v>0</v>
      </c>
      <c r="G1312" s="273">
        <v>0</v>
      </c>
      <c r="H1312" s="273">
        <v>0</v>
      </c>
      <c r="I1312" s="47">
        <f t="shared" si="120"/>
        <v>0</v>
      </c>
      <c r="J1312" s="70">
        <f t="shared" si="121"/>
        <v>0</v>
      </c>
      <c r="K1312" s="242">
        <f t="shared" si="122"/>
        <v>0</v>
      </c>
      <c r="L1312" s="279">
        <f t="shared" si="124"/>
        <v>0</v>
      </c>
      <c r="M1312" s="278">
        <f t="shared" si="125"/>
        <v>0</v>
      </c>
    </row>
    <row r="1313" customHeight="1" spans="1:13">
      <c r="A1313" s="269">
        <f t="shared" si="123"/>
        <v>7</v>
      </c>
      <c r="B1313" s="270">
        <v>2220507</v>
      </c>
      <c r="C1313" s="271" t="s">
        <v>1242</v>
      </c>
      <c r="D1313" s="273">
        <v>0</v>
      </c>
      <c r="E1313" s="273">
        <v>0</v>
      </c>
      <c r="F1313" s="273">
        <v>0</v>
      </c>
      <c r="G1313" s="273">
        <v>0</v>
      </c>
      <c r="H1313" s="273">
        <v>0</v>
      </c>
      <c r="I1313" s="47">
        <f t="shared" si="120"/>
        <v>0</v>
      </c>
      <c r="J1313" s="70">
        <f t="shared" si="121"/>
        <v>0</v>
      </c>
      <c r="K1313" s="242">
        <f t="shared" si="122"/>
        <v>0</v>
      </c>
      <c r="L1313" s="279">
        <f t="shared" si="124"/>
        <v>0</v>
      </c>
      <c r="M1313" s="278">
        <f t="shared" si="125"/>
        <v>0</v>
      </c>
    </row>
    <row r="1314" customHeight="1" spans="1:13">
      <c r="A1314" s="269">
        <f t="shared" si="123"/>
        <v>7</v>
      </c>
      <c r="B1314" s="270">
        <v>2220508</v>
      </c>
      <c r="C1314" s="271" t="s">
        <v>1243</v>
      </c>
      <c r="D1314" s="273">
        <v>0</v>
      </c>
      <c r="E1314" s="273">
        <v>0</v>
      </c>
      <c r="F1314" s="273">
        <v>0</v>
      </c>
      <c r="G1314" s="273">
        <v>0</v>
      </c>
      <c r="H1314" s="273">
        <v>0</v>
      </c>
      <c r="I1314" s="47">
        <f t="shared" si="120"/>
        <v>0</v>
      </c>
      <c r="J1314" s="70">
        <f t="shared" si="121"/>
        <v>0</v>
      </c>
      <c r="K1314" s="242">
        <f t="shared" si="122"/>
        <v>0</v>
      </c>
      <c r="L1314" s="279">
        <f t="shared" si="124"/>
        <v>0</v>
      </c>
      <c r="M1314" s="278">
        <f t="shared" si="125"/>
        <v>0</v>
      </c>
    </row>
    <row r="1315" customHeight="1" spans="1:13">
      <c r="A1315" s="269">
        <f t="shared" si="123"/>
        <v>7</v>
      </c>
      <c r="B1315" s="270">
        <v>2220509</v>
      </c>
      <c r="C1315" s="271" t="s">
        <v>1244</v>
      </c>
      <c r="D1315" s="273">
        <v>0</v>
      </c>
      <c r="E1315" s="273">
        <v>0</v>
      </c>
      <c r="F1315" s="273">
        <v>0</v>
      </c>
      <c r="G1315" s="273">
        <v>0</v>
      </c>
      <c r="H1315" s="273">
        <v>0</v>
      </c>
      <c r="I1315" s="47">
        <f t="shared" si="120"/>
        <v>0</v>
      </c>
      <c r="J1315" s="70">
        <f t="shared" si="121"/>
        <v>0</v>
      </c>
      <c r="K1315" s="242">
        <f t="shared" si="122"/>
        <v>0</v>
      </c>
      <c r="L1315" s="279">
        <f t="shared" si="124"/>
        <v>0</v>
      </c>
      <c r="M1315" s="278">
        <f t="shared" si="125"/>
        <v>0</v>
      </c>
    </row>
    <row r="1316" customHeight="1" spans="1:13">
      <c r="A1316" s="269">
        <f t="shared" si="123"/>
        <v>7</v>
      </c>
      <c r="B1316" s="270">
        <v>2220510</v>
      </c>
      <c r="C1316" s="271" t="s">
        <v>1245</v>
      </c>
      <c r="D1316" s="273">
        <v>0</v>
      </c>
      <c r="E1316" s="273">
        <v>0</v>
      </c>
      <c r="F1316" s="273">
        <v>0</v>
      </c>
      <c r="G1316" s="273">
        <v>0</v>
      </c>
      <c r="H1316" s="273">
        <v>0</v>
      </c>
      <c r="I1316" s="47">
        <f t="shared" si="120"/>
        <v>0</v>
      </c>
      <c r="J1316" s="70">
        <f t="shared" si="121"/>
        <v>0</v>
      </c>
      <c r="K1316" s="242">
        <f t="shared" si="122"/>
        <v>0</v>
      </c>
      <c r="L1316" s="279">
        <f t="shared" si="124"/>
        <v>0</v>
      </c>
      <c r="M1316" s="278">
        <f t="shared" si="125"/>
        <v>0</v>
      </c>
    </row>
    <row r="1317" customHeight="1" spans="1:13">
      <c r="A1317" s="269">
        <f t="shared" si="123"/>
        <v>7</v>
      </c>
      <c r="B1317" s="270">
        <v>2220599</v>
      </c>
      <c r="C1317" s="271" t="s">
        <v>1246</v>
      </c>
      <c r="D1317" s="273">
        <v>0</v>
      </c>
      <c r="E1317" s="273">
        <v>0</v>
      </c>
      <c r="F1317" s="273">
        <v>0</v>
      </c>
      <c r="G1317" s="273">
        <v>0</v>
      </c>
      <c r="H1317" s="273">
        <v>96</v>
      </c>
      <c r="I1317" s="47">
        <f t="shared" si="120"/>
        <v>0</v>
      </c>
      <c r="J1317" s="70">
        <f t="shared" si="121"/>
        <v>0</v>
      </c>
      <c r="K1317" s="242">
        <f t="shared" si="122"/>
        <v>0</v>
      </c>
      <c r="L1317" s="279">
        <f t="shared" si="124"/>
        <v>96</v>
      </c>
      <c r="M1317" s="278">
        <f t="shared" si="125"/>
        <v>96</v>
      </c>
    </row>
    <row r="1318" ht="18" customHeight="1" spans="1:13">
      <c r="A1318" s="269">
        <f t="shared" si="123"/>
        <v>3</v>
      </c>
      <c r="B1318" s="270">
        <v>224</v>
      </c>
      <c r="C1318" s="271" t="s">
        <v>1247</v>
      </c>
      <c r="D1318" s="273">
        <v>5305</v>
      </c>
      <c r="E1318" s="273">
        <v>4380</v>
      </c>
      <c r="F1318" s="273">
        <v>3146</v>
      </c>
      <c r="G1318" s="273">
        <v>1234</v>
      </c>
      <c r="H1318" s="273">
        <v>13059</v>
      </c>
      <c r="I1318" s="47">
        <f t="shared" si="120"/>
        <v>82.5636192271442</v>
      </c>
      <c r="J1318" s="70">
        <f t="shared" si="121"/>
        <v>33.5400872961176</v>
      </c>
      <c r="K1318" s="242">
        <f t="shared" si="122"/>
        <v>14065</v>
      </c>
      <c r="L1318" s="279">
        <f t="shared" si="124"/>
        <v>27124</v>
      </c>
      <c r="M1318" s="278">
        <f t="shared" si="125"/>
        <v>22744</v>
      </c>
    </row>
    <row r="1319" ht="18" customHeight="1" spans="1:13">
      <c r="A1319" s="269">
        <f t="shared" si="123"/>
        <v>5</v>
      </c>
      <c r="B1319" s="270">
        <v>22401</v>
      </c>
      <c r="C1319" s="271" t="s">
        <v>1248</v>
      </c>
      <c r="D1319" s="273">
        <v>2744</v>
      </c>
      <c r="E1319" s="273">
        <v>1467</v>
      </c>
      <c r="F1319" s="273">
        <v>854</v>
      </c>
      <c r="G1319" s="273">
        <v>613</v>
      </c>
      <c r="H1319" s="273">
        <v>1374</v>
      </c>
      <c r="I1319" s="47">
        <f t="shared" si="120"/>
        <v>53.4620991253644</v>
      </c>
      <c r="J1319" s="70">
        <f t="shared" si="121"/>
        <v>106.768558951965</v>
      </c>
      <c r="K1319" s="242">
        <f t="shared" si="122"/>
        <v>5678</v>
      </c>
      <c r="L1319" s="279">
        <f t="shared" si="124"/>
        <v>7052</v>
      </c>
      <c r="M1319" s="278">
        <f t="shared" si="125"/>
        <v>5585</v>
      </c>
    </row>
    <row r="1320" ht="18" customHeight="1" spans="1:13">
      <c r="A1320" s="269">
        <f t="shared" si="123"/>
        <v>7</v>
      </c>
      <c r="B1320" s="270">
        <v>2240101</v>
      </c>
      <c r="C1320" s="271" t="s">
        <v>227</v>
      </c>
      <c r="D1320" s="273">
        <v>686</v>
      </c>
      <c r="E1320" s="273">
        <v>328</v>
      </c>
      <c r="F1320" s="273">
        <v>328</v>
      </c>
      <c r="G1320" s="273">
        <v>0</v>
      </c>
      <c r="H1320" s="273">
        <v>349</v>
      </c>
      <c r="I1320" s="47">
        <f t="shared" si="120"/>
        <v>47.8134110787172</v>
      </c>
      <c r="J1320" s="70">
        <f t="shared" si="121"/>
        <v>93.9828080229226</v>
      </c>
      <c r="K1320" s="242">
        <f t="shared" si="122"/>
        <v>1342</v>
      </c>
      <c r="L1320" s="279">
        <f t="shared" si="124"/>
        <v>1691</v>
      </c>
      <c r="M1320" s="278">
        <f t="shared" si="125"/>
        <v>1363</v>
      </c>
    </row>
    <row r="1321" customHeight="1" spans="1:13">
      <c r="A1321" s="269">
        <f t="shared" si="123"/>
        <v>7</v>
      </c>
      <c r="B1321" s="270">
        <v>2240102</v>
      </c>
      <c r="C1321" s="271" t="s">
        <v>252</v>
      </c>
      <c r="D1321" s="273">
        <v>0</v>
      </c>
      <c r="E1321" s="273">
        <v>0</v>
      </c>
      <c r="F1321" s="273">
        <v>0</v>
      </c>
      <c r="G1321" s="273">
        <v>0</v>
      </c>
      <c r="H1321" s="273">
        <v>0</v>
      </c>
      <c r="I1321" s="47">
        <f t="shared" si="120"/>
        <v>0</v>
      </c>
      <c r="J1321" s="70">
        <f t="shared" si="121"/>
        <v>0</v>
      </c>
      <c r="K1321" s="242">
        <f t="shared" si="122"/>
        <v>0</v>
      </c>
      <c r="L1321" s="279">
        <f t="shared" si="124"/>
        <v>0</v>
      </c>
      <c r="M1321" s="278">
        <f t="shared" si="125"/>
        <v>0</v>
      </c>
    </row>
    <row r="1322" customHeight="1" spans="1:13">
      <c r="A1322" s="269">
        <f t="shared" si="123"/>
        <v>7</v>
      </c>
      <c r="B1322" s="270">
        <v>2240103</v>
      </c>
      <c r="C1322" s="271" t="s">
        <v>229</v>
      </c>
      <c r="D1322" s="273">
        <v>0</v>
      </c>
      <c r="E1322" s="273">
        <v>0</v>
      </c>
      <c r="F1322" s="273">
        <v>0</v>
      </c>
      <c r="G1322" s="273">
        <v>0</v>
      </c>
      <c r="H1322" s="273">
        <v>0</v>
      </c>
      <c r="I1322" s="47">
        <f t="shared" si="120"/>
        <v>0</v>
      </c>
      <c r="J1322" s="70">
        <f t="shared" si="121"/>
        <v>0</v>
      </c>
      <c r="K1322" s="242">
        <f t="shared" si="122"/>
        <v>0</v>
      </c>
      <c r="L1322" s="279">
        <f t="shared" si="124"/>
        <v>0</v>
      </c>
      <c r="M1322" s="278">
        <f t="shared" si="125"/>
        <v>0</v>
      </c>
    </row>
    <row r="1323" customHeight="1" spans="1:13">
      <c r="A1323" s="269">
        <f t="shared" si="123"/>
        <v>7</v>
      </c>
      <c r="B1323" s="270">
        <v>2240104</v>
      </c>
      <c r="C1323" s="271" t="s">
        <v>1249</v>
      </c>
      <c r="D1323" s="273">
        <v>160</v>
      </c>
      <c r="E1323" s="273">
        <v>160</v>
      </c>
      <c r="F1323" s="273">
        <v>160</v>
      </c>
      <c r="G1323" s="273">
        <v>0</v>
      </c>
      <c r="H1323" s="273">
        <v>0</v>
      </c>
      <c r="I1323" s="47">
        <f t="shared" si="120"/>
        <v>100</v>
      </c>
      <c r="J1323" s="70">
        <f t="shared" si="121"/>
        <v>0</v>
      </c>
      <c r="K1323" s="242">
        <f t="shared" si="122"/>
        <v>480</v>
      </c>
      <c r="L1323" s="279">
        <f t="shared" si="124"/>
        <v>480</v>
      </c>
      <c r="M1323" s="278">
        <f t="shared" si="125"/>
        <v>320</v>
      </c>
    </row>
    <row r="1324" customHeight="1" spans="1:13">
      <c r="A1324" s="269">
        <f t="shared" si="123"/>
        <v>7</v>
      </c>
      <c r="B1324" s="270">
        <v>2240105</v>
      </c>
      <c r="C1324" s="271" t="s">
        <v>1250</v>
      </c>
      <c r="D1324" s="273">
        <v>0</v>
      </c>
      <c r="E1324" s="273">
        <v>0</v>
      </c>
      <c r="F1324" s="273">
        <v>0</v>
      </c>
      <c r="G1324" s="273">
        <v>0</v>
      </c>
      <c r="H1324" s="273">
        <v>0</v>
      </c>
      <c r="I1324" s="47">
        <f t="shared" si="120"/>
        <v>0</v>
      </c>
      <c r="J1324" s="70">
        <f t="shared" si="121"/>
        <v>0</v>
      </c>
      <c r="K1324" s="242">
        <f t="shared" si="122"/>
        <v>0</v>
      </c>
      <c r="L1324" s="279">
        <f t="shared" si="124"/>
        <v>0</v>
      </c>
      <c r="M1324" s="278">
        <f t="shared" si="125"/>
        <v>0</v>
      </c>
    </row>
    <row r="1325" ht="18" customHeight="1" spans="1:13">
      <c r="A1325" s="269">
        <f t="shared" si="123"/>
        <v>7</v>
      </c>
      <c r="B1325" s="270">
        <v>2240106</v>
      </c>
      <c r="C1325" s="271" t="s">
        <v>1251</v>
      </c>
      <c r="D1325" s="273">
        <v>1090</v>
      </c>
      <c r="E1325" s="273">
        <v>613</v>
      </c>
      <c r="F1325" s="273">
        <v>0</v>
      </c>
      <c r="G1325" s="273">
        <v>613</v>
      </c>
      <c r="H1325" s="273">
        <v>695</v>
      </c>
      <c r="I1325" s="47">
        <f t="shared" si="120"/>
        <v>56.2385321100917</v>
      </c>
      <c r="J1325" s="70">
        <f t="shared" si="121"/>
        <v>88.2014388489209</v>
      </c>
      <c r="K1325" s="242">
        <f t="shared" si="122"/>
        <v>2316</v>
      </c>
      <c r="L1325" s="279">
        <f t="shared" si="124"/>
        <v>3011</v>
      </c>
      <c r="M1325" s="278">
        <f t="shared" si="125"/>
        <v>2398</v>
      </c>
    </row>
    <row r="1326" customHeight="1" spans="1:13">
      <c r="A1326" s="269">
        <f t="shared" si="123"/>
        <v>7</v>
      </c>
      <c r="B1326" s="270">
        <v>2240107</v>
      </c>
      <c r="C1326" s="271" t="s">
        <v>1252</v>
      </c>
      <c r="D1326" s="273">
        <v>0</v>
      </c>
      <c r="E1326" s="273">
        <v>0</v>
      </c>
      <c r="F1326" s="273">
        <v>0</v>
      </c>
      <c r="G1326" s="273">
        <v>0</v>
      </c>
      <c r="H1326" s="273">
        <v>0</v>
      </c>
      <c r="I1326" s="47">
        <f t="shared" si="120"/>
        <v>0</v>
      </c>
      <c r="J1326" s="70">
        <f t="shared" si="121"/>
        <v>0</v>
      </c>
      <c r="K1326" s="242">
        <f t="shared" si="122"/>
        <v>0</v>
      </c>
      <c r="L1326" s="279">
        <f t="shared" si="124"/>
        <v>0</v>
      </c>
      <c r="M1326" s="278">
        <f t="shared" si="125"/>
        <v>0</v>
      </c>
    </row>
    <row r="1327" ht="18" customHeight="1" spans="1:13">
      <c r="A1327" s="269">
        <f t="shared" si="123"/>
        <v>7</v>
      </c>
      <c r="B1327" s="270">
        <v>2240108</v>
      </c>
      <c r="C1327" s="271" t="s">
        <v>1253</v>
      </c>
      <c r="D1327" s="273">
        <v>202</v>
      </c>
      <c r="E1327" s="273">
        <v>0</v>
      </c>
      <c r="F1327" s="273">
        <v>0</v>
      </c>
      <c r="G1327" s="273">
        <v>0</v>
      </c>
      <c r="H1327" s="273">
        <v>0</v>
      </c>
      <c r="I1327" s="47">
        <f t="shared" si="120"/>
        <v>0</v>
      </c>
      <c r="J1327" s="70">
        <f t="shared" si="121"/>
        <v>0</v>
      </c>
      <c r="K1327" s="242">
        <f t="shared" si="122"/>
        <v>202</v>
      </c>
      <c r="L1327" s="279">
        <f t="shared" si="124"/>
        <v>202</v>
      </c>
      <c r="M1327" s="278">
        <f t="shared" si="125"/>
        <v>202</v>
      </c>
    </row>
    <row r="1328" customHeight="1" spans="1:13">
      <c r="A1328" s="269">
        <f t="shared" si="123"/>
        <v>7</v>
      </c>
      <c r="B1328" s="270">
        <v>2240109</v>
      </c>
      <c r="C1328" s="271" t="s">
        <v>1254</v>
      </c>
      <c r="D1328" s="273">
        <v>50</v>
      </c>
      <c r="E1328" s="273">
        <v>0</v>
      </c>
      <c r="F1328" s="273">
        <v>0</v>
      </c>
      <c r="G1328" s="273">
        <v>0</v>
      </c>
      <c r="H1328" s="273">
        <v>0</v>
      </c>
      <c r="I1328" s="47">
        <f t="shared" si="120"/>
        <v>0</v>
      </c>
      <c r="J1328" s="70">
        <f t="shared" si="121"/>
        <v>0</v>
      </c>
      <c r="K1328" s="242">
        <f t="shared" si="122"/>
        <v>50</v>
      </c>
      <c r="L1328" s="279">
        <f t="shared" si="124"/>
        <v>50</v>
      </c>
      <c r="M1328" s="278">
        <f t="shared" si="125"/>
        <v>50</v>
      </c>
    </row>
    <row r="1329" ht="18" customHeight="1" spans="1:13">
      <c r="A1329" s="269">
        <f t="shared" si="123"/>
        <v>7</v>
      </c>
      <c r="B1329" s="270">
        <v>2240150</v>
      </c>
      <c r="C1329" s="271" t="s">
        <v>236</v>
      </c>
      <c r="D1329" s="273">
        <v>545</v>
      </c>
      <c r="E1329" s="273">
        <v>366</v>
      </c>
      <c r="F1329" s="273">
        <v>366</v>
      </c>
      <c r="G1329" s="273">
        <v>0</v>
      </c>
      <c r="H1329" s="273">
        <v>330</v>
      </c>
      <c r="I1329" s="47">
        <f t="shared" si="120"/>
        <v>67.1559633027523</v>
      </c>
      <c r="J1329" s="70">
        <f t="shared" si="121"/>
        <v>110.909090909091</v>
      </c>
      <c r="K1329" s="242">
        <f t="shared" si="122"/>
        <v>1277</v>
      </c>
      <c r="L1329" s="279">
        <f t="shared" si="124"/>
        <v>1607</v>
      </c>
      <c r="M1329" s="278">
        <f t="shared" si="125"/>
        <v>1241</v>
      </c>
    </row>
    <row r="1330" ht="18" customHeight="1" spans="1:13">
      <c r="A1330" s="269">
        <f t="shared" si="123"/>
        <v>7</v>
      </c>
      <c r="B1330" s="270">
        <v>2240199</v>
      </c>
      <c r="C1330" s="271" t="s">
        <v>1255</v>
      </c>
      <c r="D1330" s="273">
        <v>11</v>
      </c>
      <c r="E1330" s="273">
        <v>0</v>
      </c>
      <c r="F1330" s="273">
        <v>0</v>
      </c>
      <c r="G1330" s="273">
        <v>0</v>
      </c>
      <c r="H1330" s="273">
        <v>0</v>
      </c>
      <c r="I1330" s="47">
        <f t="shared" si="120"/>
        <v>0</v>
      </c>
      <c r="J1330" s="70">
        <f t="shared" si="121"/>
        <v>0</v>
      </c>
      <c r="K1330" s="242">
        <f t="shared" si="122"/>
        <v>11</v>
      </c>
      <c r="L1330" s="279">
        <f t="shared" si="124"/>
        <v>11</v>
      </c>
      <c r="M1330" s="278">
        <f t="shared" si="125"/>
        <v>11</v>
      </c>
    </row>
    <row r="1331" ht="18" customHeight="1" spans="1:13">
      <c r="A1331" s="269">
        <f t="shared" si="123"/>
        <v>5</v>
      </c>
      <c r="B1331" s="270">
        <v>22402</v>
      </c>
      <c r="C1331" s="271" t="s">
        <v>1256</v>
      </c>
      <c r="D1331" s="273">
        <v>602</v>
      </c>
      <c r="E1331" s="273">
        <v>300</v>
      </c>
      <c r="F1331" s="273">
        <v>300</v>
      </c>
      <c r="G1331" s="273">
        <v>0</v>
      </c>
      <c r="H1331" s="273">
        <v>345</v>
      </c>
      <c r="I1331" s="47">
        <f t="shared" si="120"/>
        <v>49.8338870431894</v>
      </c>
      <c r="J1331" s="70">
        <f t="shared" si="121"/>
        <v>86.9565217391304</v>
      </c>
      <c r="K1331" s="242">
        <f t="shared" si="122"/>
        <v>1202</v>
      </c>
      <c r="L1331" s="279">
        <f t="shared" si="124"/>
        <v>1547</v>
      </c>
      <c r="M1331" s="278">
        <f t="shared" si="125"/>
        <v>1247</v>
      </c>
    </row>
    <row r="1332" ht="18" customHeight="1" spans="1:13">
      <c r="A1332" s="269">
        <f t="shared" si="123"/>
        <v>7</v>
      </c>
      <c r="B1332" s="270">
        <v>2240201</v>
      </c>
      <c r="C1332" s="271" t="s">
        <v>227</v>
      </c>
      <c r="D1332" s="273">
        <v>0</v>
      </c>
      <c r="E1332" s="273">
        <v>0</v>
      </c>
      <c r="F1332" s="273">
        <v>0</v>
      </c>
      <c r="G1332" s="273">
        <v>0</v>
      </c>
      <c r="H1332" s="273">
        <v>0</v>
      </c>
      <c r="I1332" s="47">
        <f t="shared" si="120"/>
        <v>0</v>
      </c>
      <c r="J1332" s="70">
        <f t="shared" si="121"/>
        <v>0</v>
      </c>
      <c r="K1332" s="242">
        <f t="shared" si="122"/>
        <v>0</v>
      </c>
      <c r="L1332" s="279">
        <f t="shared" si="124"/>
        <v>0</v>
      </c>
      <c r="M1332" s="278">
        <f t="shared" si="125"/>
        <v>0</v>
      </c>
    </row>
    <row r="1333" customHeight="1" spans="1:13">
      <c r="A1333" s="269">
        <f t="shared" si="123"/>
        <v>7</v>
      </c>
      <c r="B1333" s="270">
        <v>2240202</v>
      </c>
      <c r="C1333" s="271" t="s">
        <v>252</v>
      </c>
      <c r="D1333" s="273">
        <v>0</v>
      </c>
      <c r="E1333" s="273">
        <v>0</v>
      </c>
      <c r="F1333" s="273">
        <v>0</v>
      </c>
      <c r="G1333" s="273">
        <v>0</v>
      </c>
      <c r="H1333" s="273">
        <v>0</v>
      </c>
      <c r="I1333" s="47">
        <f t="shared" si="120"/>
        <v>0</v>
      </c>
      <c r="J1333" s="70">
        <f t="shared" si="121"/>
        <v>0</v>
      </c>
      <c r="K1333" s="242">
        <f t="shared" si="122"/>
        <v>0</v>
      </c>
      <c r="L1333" s="279">
        <f t="shared" si="124"/>
        <v>0</v>
      </c>
      <c r="M1333" s="278">
        <f t="shared" si="125"/>
        <v>0</v>
      </c>
    </row>
    <row r="1334" customHeight="1" spans="1:13">
      <c r="A1334" s="269">
        <f t="shared" si="123"/>
        <v>7</v>
      </c>
      <c r="B1334" s="270">
        <v>2240203</v>
      </c>
      <c r="C1334" s="271" t="s">
        <v>229</v>
      </c>
      <c r="D1334" s="273">
        <v>0</v>
      </c>
      <c r="E1334" s="273">
        <v>0</v>
      </c>
      <c r="F1334" s="273">
        <v>0</v>
      </c>
      <c r="G1334" s="273">
        <v>0</v>
      </c>
      <c r="H1334" s="273">
        <v>0</v>
      </c>
      <c r="I1334" s="47">
        <f t="shared" si="120"/>
        <v>0</v>
      </c>
      <c r="J1334" s="70">
        <f t="shared" si="121"/>
        <v>0</v>
      </c>
      <c r="K1334" s="242">
        <f t="shared" si="122"/>
        <v>0</v>
      </c>
      <c r="L1334" s="279">
        <f t="shared" si="124"/>
        <v>0</v>
      </c>
      <c r="M1334" s="278">
        <f t="shared" si="125"/>
        <v>0</v>
      </c>
    </row>
    <row r="1335" ht="18" customHeight="1" spans="1:13">
      <c r="A1335" s="269">
        <f t="shared" si="123"/>
        <v>7</v>
      </c>
      <c r="B1335" s="270">
        <v>2240204</v>
      </c>
      <c r="C1335" s="271" t="s">
        <v>1257</v>
      </c>
      <c r="D1335" s="273">
        <v>502</v>
      </c>
      <c r="E1335" s="273">
        <v>280</v>
      </c>
      <c r="F1335" s="273">
        <v>280</v>
      </c>
      <c r="G1335" s="273">
        <v>0</v>
      </c>
      <c r="H1335" s="273">
        <v>135</v>
      </c>
      <c r="I1335" s="47">
        <f t="shared" si="120"/>
        <v>55.7768924302789</v>
      </c>
      <c r="J1335" s="70">
        <f t="shared" si="121"/>
        <v>207.407407407407</v>
      </c>
      <c r="K1335" s="242">
        <f t="shared" si="122"/>
        <v>1062</v>
      </c>
      <c r="L1335" s="279">
        <f t="shared" si="124"/>
        <v>1197</v>
      </c>
      <c r="M1335" s="278">
        <f t="shared" si="125"/>
        <v>917</v>
      </c>
    </row>
    <row r="1336" ht="18" customHeight="1" spans="1:13">
      <c r="A1336" s="269">
        <f t="shared" si="123"/>
        <v>7</v>
      </c>
      <c r="B1336" s="270">
        <v>2240299</v>
      </c>
      <c r="C1336" s="271" t="s">
        <v>1258</v>
      </c>
      <c r="D1336" s="273">
        <v>100</v>
      </c>
      <c r="E1336" s="273">
        <v>20</v>
      </c>
      <c r="F1336" s="273">
        <v>20</v>
      </c>
      <c r="G1336" s="273">
        <v>0</v>
      </c>
      <c r="H1336" s="273">
        <v>210</v>
      </c>
      <c r="I1336" s="47">
        <f t="shared" si="120"/>
        <v>20</v>
      </c>
      <c r="J1336" s="70">
        <f t="shared" si="121"/>
        <v>9.52380952380952</v>
      </c>
      <c r="K1336" s="242">
        <f t="shared" si="122"/>
        <v>140</v>
      </c>
      <c r="L1336" s="279">
        <f t="shared" si="124"/>
        <v>350</v>
      </c>
      <c r="M1336" s="278">
        <f t="shared" si="125"/>
        <v>330</v>
      </c>
    </row>
    <row r="1337" customHeight="1" spans="1:13">
      <c r="A1337" s="269">
        <f t="shared" si="123"/>
        <v>5</v>
      </c>
      <c r="B1337" s="270">
        <v>22403</v>
      </c>
      <c r="C1337" s="271" t="s">
        <v>1259</v>
      </c>
      <c r="D1337" s="273">
        <v>0</v>
      </c>
      <c r="E1337" s="273">
        <v>0</v>
      </c>
      <c r="F1337" s="273">
        <v>0</v>
      </c>
      <c r="G1337" s="273">
        <v>0</v>
      </c>
      <c r="H1337" s="273">
        <v>852</v>
      </c>
      <c r="I1337" s="47">
        <f t="shared" si="120"/>
        <v>0</v>
      </c>
      <c r="J1337" s="70">
        <f t="shared" si="121"/>
        <v>0</v>
      </c>
      <c r="K1337" s="242">
        <f t="shared" si="122"/>
        <v>0</v>
      </c>
      <c r="L1337" s="279">
        <f t="shared" si="124"/>
        <v>852</v>
      </c>
      <c r="M1337" s="278">
        <f t="shared" si="125"/>
        <v>852</v>
      </c>
    </row>
    <row r="1338" customHeight="1" spans="1:13">
      <c r="A1338" s="269">
        <f t="shared" si="123"/>
        <v>7</v>
      </c>
      <c r="B1338" s="270">
        <v>2240301</v>
      </c>
      <c r="C1338" s="271" t="s">
        <v>274</v>
      </c>
      <c r="D1338" s="273">
        <v>0</v>
      </c>
      <c r="E1338" s="273">
        <v>0</v>
      </c>
      <c r="F1338" s="273">
        <v>0</v>
      </c>
      <c r="G1338" s="273">
        <v>0</v>
      </c>
      <c r="H1338" s="273">
        <v>0</v>
      </c>
      <c r="I1338" s="47">
        <f t="shared" si="120"/>
        <v>0</v>
      </c>
      <c r="J1338" s="70">
        <f t="shared" si="121"/>
        <v>0</v>
      </c>
      <c r="K1338" s="242">
        <f t="shared" si="122"/>
        <v>0</v>
      </c>
      <c r="L1338" s="279">
        <f t="shared" si="124"/>
        <v>0</v>
      </c>
      <c r="M1338" s="278">
        <f t="shared" si="125"/>
        <v>0</v>
      </c>
    </row>
    <row r="1339" customHeight="1" spans="1:13">
      <c r="A1339" s="269">
        <f t="shared" si="123"/>
        <v>7</v>
      </c>
      <c r="B1339" s="270">
        <v>2240302</v>
      </c>
      <c r="C1339" s="271" t="s">
        <v>252</v>
      </c>
      <c r="D1339" s="273">
        <v>0</v>
      </c>
      <c r="E1339" s="273">
        <v>0</v>
      </c>
      <c r="F1339" s="273">
        <v>0</v>
      </c>
      <c r="G1339" s="273">
        <v>0</v>
      </c>
      <c r="H1339" s="273">
        <v>0</v>
      </c>
      <c r="I1339" s="47">
        <f t="shared" si="120"/>
        <v>0</v>
      </c>
      <c r="J1339" s="70">
        <f t="shared" si="121"/>
        <v>0</v>
      </c>
      <c r="K1339" s="242">
        <f t="shared" si="122"/>
        <v>0</v>
      </c>
      <c r="L1339" s="279">
        <f t="shared" si="124"/>
        <v>0</v>
      </c>
      <c r="M1339" s="278">
        <f t="shared" si="125"/>
        <v>0</v>
      </c>
    </row>
    <row r="1340" customHeight="1" spans="1:13">
      <c r="A1340" s="269">
        <f t="shared" si="123"/>
        <v>7</v>
      </c>
      <c r="B1340" s="270">
        <v>2240303</v>
      </c>
      <c r="C1340" s="271" t="s">
        <v>229</v>
      </c>
      <c r="D1340" s="273">
        <v>0</v>
      </c>
      <c r="E1340" s="273">
        <v>0</v>
      </c>
      <c r="F1340" s="273">
        <v>0</v>
      </c>
      <c r="G1340" s="273">
        <v>0</v>
      </c>
      <c r="H1340" s="273">
        <v>0</v>
      </c>
      <c r="I1340" s="47">
        <f t="shared" si="120"/>
        <v>0</v>
      </c>
      <c r="J1340" s="70">
        <f t="shared" si="121"/>
        <v>0</v>
      </c>
      <c r="K1340" s="242">
        <f t="shared" si="122"/>
        <v>0</v>
      </c>
      <c r="L1340" s="279">
        <f t="shared" si="124"/>
        <v>0</v>
      </c>
      <c r="M1340" s="278">
        <f t="shared" si="125"/>
        <v>0</v>
      </c>
    </row>
    <row r="1341" customHeight="1" spans="1:13">
      <c r="A1341" s="269">
        <f t="shared" si="123"/>
        <v>7</v>
      </c>
      <c r="B1341" s="270">
        <v>2240304</v>
      </c>
      <c r="C1341" s="271" t="s">
        <v>1260</v>
      </c>
      <c r="D1341" s="273">
        <v>0</v>
      </c>
      <c r="E1341" s="273">
        <v>0</v>
      </c>
      <c r="F1341" s="273">
        <v>0</v>
      </c>
      <c r="G1341" s="273">
        <v>0</v>
      </c>
      <c r="H1341" s="273">
        <v>852</v>
      </c>
      <c r="I1341" s="47">
        <f t="shared" si="120"/>
        <v>0</v>
      </c>
      <c r="J1341" s="70">
        <f t="shared" si="121"/>
        <v>0</v>
      </c>
      <c r="K1341" s="242">
        <f t="shared" si="122"/>
        <v>0</v>
      </c>
      <c r="L1341" s="279">
        <f t="shared" si="124"/>
        <v>852</v>
      </c>
      <c r="M1341" s="278">
        <f t="shared" si="125"/>
        <v>852</v>
      </c>
    </row>
    <row r="1342" customHeight="1" spans="1:13">
      <c r="A1342" s="269">
        <f t="shared" si="123"/>
        <v>7</v>
      </c>
      <c r="B1342" s="270">
        <v>2240399</v>
      </c>
      <c r="C1342" s="271" t="s">
        <v>1261</v>
      </c>
      <c r="D1342" s="273">
        <v>0</v>
      </c>
      <c r="E1342" s="273">
        <v>0</v>
      </c>
      <c r="F1342" s="273">
        <v>0</v>
      </c>
      <c r="G1342" s="273">
        <v>0</v>
      </c>
      <c r="H1342" s="273">
        <v>0</v>
      </c>
      <c r="I1342" s="47">
        <f t="shared" si="120"/>
        <v>0</v>
      </c>
      <c r="J1342" s="70">
        <f t="shared" si="121"/>
        <v>0</v>
      </c>
      <c r="K1342" s="242">
        <f t="shared" si="122"/>
        <v>0</v>
      </c>
      <c r="L1342" s="279">
        <f t="shared" si="124"/>
        <v>0</v>
      </c>
      <c r="M1342" s="278">
        <f t="shared" si="125"/>
        <v>0</v>
      </c>
    </row>
    <row r="1343" customHeight="1" spans="1:13">
      <c r="A1343" s="269">
        <f t="shared" si="123"/>
        <v>5</v>
      </c>
      <c r="B1343" s="270">
        <v>22404</v>
      </c>
      <c r="C1343" s="271" t="s">
        <v>1262</v>
      </c>
      <c r="D1343" s="273">
        <v>0</v>
      </c>
      <c r="E1343" s="273">
        <v>0</v>
      </c>
      <c r="F1343" s="273">
        <v>0</v>
      </c>
      <c r="G1343" s="273">
        <v>0</v>
      </c>
      <c r="H1343" s="273">
        <v>0</v>
      </c>
      <c r="I1343" s="47">
        <f t="shared" si="120"/>
        <v>0</v>
      </c>
      <c r="J1343" s="70">
        <f t="shared" si="121"/>
        <v>0</v>
      </c>
      <c r="K1343" s="242">
        <f t="shared" si="122"/>
        <v>0</v>
      </c>
      <c r="L1343" s="279">
        <f t="shared" si="124"/>
        <v>0</v>
      </c>
      <c r="M1343" s="278">
        <f t="shared" si="125"/>
        <v>0</v>
      </c>
    </row>
    <row r="1344" customHeight="1" spans="1:13">
      <c r="A1344" s="269">
        <f t="shared" si="123"/>
        <v>7</v>
      </c>
      <c r="B1344" s="270">
        <v>2240401</v>
      </c>
      <c r="C1344" s="271" t="s">
        <v>274</v>
      </c>
      <c r="D1344" s="273">
        <v>0</v>
      </c>
      <c r="E1344" s="273">
        <v>0</v>
      </c>
      <c r="F1344" s="273">
        <v>0</v>
      </c>
      <c r="G1344" s="273">
        <v>0</v>
      </c>
      <c r="H1344" s="273">
        <v>0</v>
      </c>
      <c r="I1344" s="47">
        <f t="shared" si="120"/>
        <v>0</v>
      </c>
      <c r="J1344" s="70">
        <f t="shared" si="121"/>
        <v>0</v>
      </c>
      <c r="K1344" s="242">
        <f t="shared" si="122"/>
        <v>0</v>
      </c>
      <c r="L1344" s="279">
        <f t="shared" si="124"/>
        <v>0</v>
      </c>
      <c r="M1344" s="278">
        <f t="shared" si="125"/>
        <v>0</v>
      </c>
    </row>
    <row r="1345" customHeight="1" spans="1:13">
      <c r="A1345" s="269">
        <f t="shared" si="123"/>
        <v>7</v>
      </c>
      <c r="B1345" s="270">
        <v>2240402</v>
      </c>
      <c r="C1345" s="271" t="s">
        <v>252</v>
      </c>
      <c r="D1345" s="273">
        <v>0</v>
      </c>
      <c r="E1345" s="273">
        <v>0</v>
      </c>
      <c r="F1345" s="273">
        <v>0</v>
      </c>
      <c r="G1345" s="273">
        <v>0</v>
      </c>
      <c r="H1345" s="273">
        <v>0</v>
      </c>
      <c r="I1345" s="47">
        <f t="shared" si="120"/>
        <v>0</v>
      </c>
      <c r="J1345" s="70">
        <f t="shared" si="121"/>
        <v>0</v>
      </c>
      <c r="K1345" s="242">
        <f t="shared" si="122"/>
        <v>0</v>
      </c>
      <c r="L1345" s="279">
        <f t="shared" si="124"/>
        <v>0</v>
      </c>
      <c r="M1345" s="278">
        <f t="shared" si="125"/>
        <v>0</v>
      </c>
    </row>
    <row r="1346" customHeight="1" spans="1:13">
      <c r="A1346" s="269">
        <f t="shared" si="123"/>
        <v>7</v>
      </c>
      <c r="B1346" s="270">
        <v>2240403</v>
      </c>
      <c r="C1346" s="271" t="s">
        <v>229</v>
      </c>
      <c r="D1346" s="273">
        <v>0</v>
      </c>
      <c r="E1346" s="273">
        <v>0</v>
      </c>
      <c r="F1346" s="273">
        <v>0</v>
      </c>
      <c r="G1346" s="273">
        <v>0</v>
      </c>
      <c r="H1346" s="273">
        <v>0</v>
      </c>
      <c r="I1346" s="47">
        <f t="shared" si="120"/>
        <v>0</v>
      </c>
      <c r="J1346" s="70">
        <f t="shared" si="121"/>
        <v>0</v>
      </c>
      <c r="K1346" s="242">
        <f t="shared" si="122"/>
        <v>0</v>
      </c>
      <c r="L1346" s="279">
        <f t="shared" si="124"/>
        <v>0</v>
      </c>
      <c r="M1346" s="278">
        <f t="shared" si="125"/>
        <v>0</v>
      </c>
    </row>
    <row r="1347" customHeight="1" spans="1:13">
      <c r="A1347" s="269">
        <f t="shared" si="123"/>
        <v>7</v>
      </c>
      <c r="B1347" s="270">
        <v>2240404</v>
      </c>
      <c r="C1347" s="271" t="s">
        <v>1263</v>
      </c>
      <c r="D1347" s="273">
        <v>0</v>
      </c>
      <c r="E1347" s="273">
        <v>0</v>
      </c>
      <c r="F1347" s="273">
        <v>0</v>
      </c>
      <c r="G1347" s="273">
        <v>0</v>
      </c>
      <c r="H1347" s="273">
        <v>0</v>
      </c>
      <c r="I1347" s="47">
        <f t="shared" si="120"/>
        <v>0</v>
      </c>
      <c r="J1347" s="70">
        <f t="shared" si="121"/>
        <v>0</v>
      </c>
      <c r="K1347" s="242">
        <f t="shared" si="122"/>
        <v>0</v>
      </c>
      <c r="L1347" s="279">
        <f t="shared" si="124"/>
        <v>0</v>
      </c>
      <c r="M1347" s="278">
        <f t="shared" si="125"/>
        <v>0</v>
      </c>
    </row>
    <row r="1348" customHeight="1" spans="1:13">
      <c r="A1348" s="269">
        <f t="shared" si="123"/>
        <v>7</v>
      </c>
      <c r="B1348" s="270">
        <v>2240405</v>
      </c>
      <c r="C1348" s="271" t="s">
        <v>1264</v>
      </c>
      <c r="D1348" s="273">
        <v>0</v>
      </c>
      <c r="E1348" s="273">
        <v>0</v>
      </c>
      <c r="F1348" s="273">
        <v>0</v>
      </c>
      <c r="G1348" s="273">
        <v>0</v>
      </c>
      <c r="H1348" s="273">
        <v>0</v>
      </c>
      <c r="I1348" s="47">
        <f t="shared" si="120"/>
        <v>0</v>
      </c>
      <c r="J1348" s="70">
        <f t="shared" si="121"/>
        <v>0</v>
      </c>
      <c r="K1348" s="242">
        <f t="shared" si="122"/>
        <v>0</v>
      </c>
      <c r="L1348" s="279">
        <f t="shared" si="124"/>
        <v>0</v>
      </c>
      <c r="M1348" s="278">
        <f t="shared" si="125"/>
        <v>0</v>
      </c>
    </row>
    <row r="1349" customHeight="1" spans="1:13">
      <c r="A1349" s="269">
        <f t="shared" si="123"/>
        <v>7</v>
      </c>
      <c r="B1349" s="270">
        <v>2240450</v>
      </c>
      <c r="C1349" s="271" t="s">
        <v>281</v>
      </c>
      <c r="D1349" s="273">
        <v>0</v>
      </c>
      <c r="E1349" s="273">
        <v>0</v>
      </c>
      <c r="F1349" s="273">
        <v>0</v>
      </c>
      <c r="G1349" s="273">
        <v>0</v>
      </c>
      <c r="H1349" s="273">
        <v>0</v>
      </c>
      <c r="I1349" s="47">
        <f t="shared" si="120"/>
        <v>0</v>
      </c>
      <c r="J1349" s="70">
        <f t="shared" si="121"/>
        <v>0</v>
      </c>
      <c r="K1349" s="242">
        <f t="shared" si="122"/>
        <v>0</v>
      </c>
      <c r="L1349" s="279">
        <f t="shared" si="124"/>
        <v>0</v>
      </c>
      <c r="M1349" s="278">
        <f t="shared" si="125"/>
        <v>0</v>
      </c>
    </row>
    <row r="1350" customHeight="1" spans="1:13">
      <c r="A1350" s="269">
        <f t="shared" si="123"/>
        <v>7</v>
      </c>
      <c r="B1350" s="270">
        <v>2240499</v>
      </c>
      <c r="C1350" s="271" t="s">
        <v>1265</v>
      </c>
      <c r="D1350" s="273">
        <v>0</v>
      </c>
      <c r="E1350" s="273">
        <v>0</v>
      </c>
      <c r="F1350" s="273">
        <v>0</v>
      </c>
      <c r="G1350" s="273">
        <v>0</v>
      </c>
      <c r="H1350" s="273">
        <v>0</v>
      </c>
      <c r="I1350" s="47">
        <f t="shared" si="120"/>
        <v>0</v>
      </c>
      <c r="J1350" s="70">
        <f t="shared" si="121"/>
        <v>0</v>
      </c>
      <c r="K1350" s="242">
        <f t="shared" si="122"/>
        <v>0</v>
      </c>
      <c r="L1350" s="279">
        <f t="shared" si="124"/>
        <v>0</v>
      </c>
      <c r="M1350" s="278">
        <f t="shared" si="125"/>
        <v>0</v>
      </c>
    </row>
    <row r="1351" ht="18" customHeight="1" spans="1:13">
      <c r="A1351" s="269">
        <f t="shared" si="123"/>
        <v>5</v>
      </c>
      <c r="B1351" s="270">
        <v>22405</v>
      </c>
      <c r="C1351" s="271" t="s">
        <v>1266</v>
      </c>
      <c r="D1351" s="273">
        <v>0</v>
      </c>
      <c r="E1351" s="273">
        <v>0</v>
      </c>
      <c r="F1351" s="273">
        <v>0</v>
      </c>
      <c r="G1351" s="273">
        <v>0</v>
      </c>
      <c r="H1351" s="273">
        <v>0</v>
      </c>
      <c r="I1351" s="47">
        <f t="shared" si="120"/>
        <v>0</v>
      </c>
      <c r="J1351" s="70">
        <f t="shared" si="121"/>
        <v>0</v>
      </c>
      <c r="K1351" s="242">
        <f t="shared" si="122"/>
        <v>0</v>
      </c>
      <c r="L1351" s="279">
        <f t="shared" si="124"/>
        <v>0</v>
      </c>
      <c r="M1351" s="278">
        <f t="shared" si="125"/>
        <v>0</v>
      </c>
    </row>
    <row r="1352" customHeight="1" spans="1:13">
      <c r="A1352" s="269">
        <f t="shared" si="123"/>
        <v>7</v>
      </c>
      <c r="B1352" s="270">
        <v>2240501</v>
      </c>
      <c r="C1352" s="271" t="s">
        <v>274</v>
      </c>
      <c r="D1352" s="273">
        <v>0</v>
      </c>
      <c r="E1352" s="273">
        <v>0</v>
      </c>
      <c r="F1352" s="273">
        <v>0</v>
      </c>
      <c r="G1352" s="273">
        <v>0</v>
      </c>
      <c r="H1352" s="273">
        <v>0</v>
      </c>
      <c r="I1352" s="47">
        <f t="shared" ref="I1352:I1393" si="126">IFERROR(E1352/D1352,0)*100</f>
        <v>0</v>
      </c>
      <c r="J1352" s="70">
        <f t="shared" ref="J1352:J1393" si="127">IFERROR(E1352/H1352,0)*100</f>
        <v>0</v>
      </c>
      <c r="K1352" s="242">
        <f t="shared" si="122"/>
        <v>0</v>
      </c>
      <c r="L1352" s="279">
        <f t="shared" si="124"/>
        <v>0</v>
      </c>
      <c r="M1352" s="278">
        <f t="shared" si="125"/>
        <v>0</v>
      </c>
    </row>
    <row r="1353" customHeight="1" spans="1:13">
      <c r="A1353" s="269">
        <f t="shared" si="123"/>
        <v>7</v>
      </c>
      <c r="B1353" s="270">
        <v>2240502</v>
      </c>
      <c r="C1353" s="271" t="s">
        <v>252</v>
      </c>
      <c r="D1353" s="273">
        <v>0</v>
      </c>
      <c r="E1353" s="273">
        <v>0</v>
      </c>
      <c r="F1353" s="273">
        <v>0</v>
      </c>
      <c r="G1353" s="273">
        <v>0</v>
      </c>
      <c r="H1353" s="273">
        <v>0</v>
      </c>
      <c r="I1353" s="47">
        <f t="shared" si="126"/>
        <v>0</v>
      </c>
      <c r="J1353" s="70">
        <f t="shared" si="127"/>
        <v>0</v>
      </c>
      <c r="K1353" s="242">
        <f t="shared" si="122"/>
        <v>0</v>
      </c>
      <c r="L1353" s="279">
        <f t="shared" si="124"/>
        <v>0</v>
      </c>
      <c r="M1353" s="278">
        <f t="shared" si="125"/>
        <v>0</v>
      </c>
    </row>
    <row r="1354" customHeight="1" spans="1:13">
      <c r="A1354" s="269">
        <f t="shared" si="123"/>
        <v>7</v>
      </c>
      <c r="B1354" s="270">
        <v>2240503</v>
      </c>
      <c r="C1354" s="271" t="s">
        <v>229</v>
      </c>
      <c r="D1354" s="273">
        <v>0</v>
      </c>
      <c r="E1354" s="273">
        <v>0</v>
      </c>
      <c r="F1354" s="273">
        <v>0</v>
      </c>
      <c r="G1354" s="273">
        <v>0</v>
      </c>
      <c r="H1354" s="273">
        <v>0</v>
      </c>
      <c r="I1354" s="47">
        <f t="shared" si="126"/>
        <v>0</v>
      </c>
      <c r="J1354" s="70">
        <f t="shared" si="127"/>
        <v>0</v>
      </c>
      <c r="K1354" s="242">
        <f t="shared" si="122"/>
        <v>0</v>
      </c>
      <c r="L1354" s="279">
        <f t="shared" si="124"/>
        <v>0</v>
      </c>
      <c r="M1354" s="278">
        <f t="shared" si="125"/>
        <v>0</v>
      </c>
    </row>
    <row r="1355" customHeight="1" spans="1:13">
      <c r="A1355" s="269">
        <f t="shared" si="123"/>
        <v>7</v>
      </c>
      <c r="B1355" s="270">
        <v>2240504</v>
      </c>
      <c r="C1355" s="271" t="s">
        <v>1267</v>
      </c>
      <c r="D1355" s="273">
        <v>0</v>
      </c>
      <c r="E1355" s="273">
        <v>0</v>
      </c>
      <c r="F1355" s="273">
        <v>0</v>
      </c>
      <c r="G1355" s="273">
        <v>0</v>
      </c>
      <c r="H1355" s="273">
        <v>0</v>
      </c>
      <c r="I1355" s="47">
        <f t="shared" si="126"/>
        <v>0</v>
      </c>
      <c r="J1355" s="70">
        <f t="shared" si="127"/>
        <v>0</v>
      </c>
      <c r="K1355" s="242">
        <f t="shared" si="122"/>
        <v>0</v>
      </c>
      <c r="L1355" s="279">
        <f t="shared" si="124"/>
        <v>0</v>
      </c>
      <c r="M1355" s="278">
        <f t="shared" si="125"/>
        <v>0</v>
      </c>
    </row>
    <row r="1356" customHeight="1" spans="1:13">
      <c r="A1356" s="269">
        <f t="shared" si="123"/>
        <v>7</v>
      </c>
      <c r="B1356" s="270">
        <v>2240505</v>
      </c>
      <c r="C1356" s="271" t="s">
        <v>1268</v>
      </c>
      <c r="D1356" s="273">
        <v>0</v>
      </c>
      <c r="E1356" s="273">
        <v>0</v>
      </c>
      <c r="F1356" s="273">
        <v>0</v>
      </c>
      <c r="G1356" s="273">
        <v>0</v>
      </c>
      <c r="H1356" s="273">
        <v>0</v>
      </c>
      <c r="I1356" s="47">
        <f t="shared" si="126"/>
        <v>0</v>
      </c>
      <c r="J1356" s="70">
        <f t="shared" si="127"/>
        <v>0</v>
      </c>
      <c r="K1356" s="242">
        <f t="shared" si="122"/>
        <v>0</v>
      </c>
      <c r="L1356" s="279">
        <f t="shared" si="124"/>
        <v>0</v>
      </c>
      <c r="M1356" s="278">
        <f t="shared" si="125"/>
        <v>0</v>
      </c>
    </row>
    <row r="1357" customHeight="1" spans="1:13">
      <c r="A1357" s="269">
        <f t="shared" si="123"/>
        <v>7</v>
      </c>
      <c r="B1357" s="270">
        <v>2240506</v>
      </c>
      <c r="C1357" s="271" t="s">
        <v>1269</v>
      </c>
      <c r="D1357" s="273">
        <v>0</v>
      </c>
      <c r="E1357" s="273">
        <v>0</v>
      </c>
      <c r="F1357" s="273">
        <v>0</v>
      </c>
      <c r="G1357" s="273">
        <v>0</v>
      </c>
      <c r="H1357" s="273">
        <v>0</v>
      </c>
      <c r="I1357" s="47">
        <f t="shared" si="126"/>
        <v>0</v>
      </c>
      <c r="J1357" s="70">
        <f t="shared" si="127"/>
        <v>0</v>
      </c>
      <c r="K1357" s="242">
        <f t="shared" si="122"/>
        <v>0</v>
      </c>
      <c r="L1357" s="279">
        <f t="shared" si="124"/>
        <v>0</v>
      </c>
      <c r="M1357" s="278">
        <f t="shared" si="125"/>
        <v>0</v>
      </c>
    </row>
    <row r="1358" customHeight="1" spans="1:13">
      <c r="A1358" s="269">
        <f t="shared" si="123"/>
        <v>7</v>
      </c>
      <c r="B1358" s="270">
        <v>2240507</v>
      </c>
      <c r="C1358" s="271" t="s">
        <v>1270</v>
      </c>
      <c r="D1358" s="273">
        <v>0</v>
      </c>
      <c r="E1358" s="273">
        <v>0</v>
      </c>
      <c r="F1358" s="273">
        <v>0</v>
      </c>
      <c r="G1358" s="273">
        <v>0</v>
      </c>
      <c r="H1358" s="273">
        <v>0</v>
      </c>
      <c r="I1358" s="47">
        <f t="shared" si="126"/>
        <v>0</v>
      </c>
      <c r="J1358" s="70">
        <f t="shared" si="127"/>
        <v>0</v>
      </c>
      <c r="K1358" s="242">
        <f t="shared" si="122"/>
        <v>0</v>
      </c>
      <c r="L1358" s="279">
        <f t="shared" si="124"/>
        <v>0</v>
      </c>
      <c r="M1358" s="278">
        <f t="shared" si="125"/>
        <v>0</v>
      </c>
    </row>
    <row r="1359" customHeight="1" spans="1:13">
      <c r="A1359" s="269">
        <f t="shared" si="123"/>
        <v>7</v>
      </c>
      <c r="B1359" s="270">
        <v>2240508</v>
      </c>
      <c r="C1359" s="271" t="s">
        <v>1271</v>
      </c>
      <c r="D1359" s="273">
        <v>0</v>
      </c>
      <c r="E1359" s="273">
        <v>0</v>
      </c>
      <c r="F1359" s="273">
        <v>0</v>
      </c>
      <c r="G1359" s="273">
        <v>0</v>
      </c>
      <c r="H1359" s="273">
        <v>0</v>
      </c>
      <c r="I1359" s="47">
        <f t="shared" si="126"/>
        <v>0</v>
      </c>
      <c r="J1359" s="70">
        <f t="shared" si="127"/>
        <v>0</v>
      </c>
      <c r="K1359" s="242">
        <f t="shared" si="122"/>
        <v>0</v>
      </c>
      <c r="L1359" s="279">
        <f t="shared" si="124"/>
        <v>0</v>
      </c>
      <c r="M1359" s="278">
        <f t="shared" si="125"/>
        <v>0</v>
      </c>
    </row>
    <row r="1360" customHeight="1" spans="1:13">
      <c r="A1360" s="269">
        <f t="shared" si="123"/>
        <v>7</v>
      </c>
      <c r="B1360" s="270">
        <v>2240509</v>
      </c>
      <c r="C1360" s="271" t="s">
        <v>1272</v>
      </c>
      <c r="D1360" s="273">
        <v>0</v>
      </c>
      <c r="E1360" s="273">
        <v>0</v>
      </c>
      <c r="F1360" s="273">
        <v>0</v>
      </c>
      <c r="G1360" s="273">
        <v>0</v>
      </c>
      <c r="H1360" s="273">
        <v>0</v>
      </c>
      <c r="I1360" s="47">
        <f t="shared" si="126"/>
        <v>0</v>
      </c>
      <c r="J1360" s="70">
        <f t="shared" si="127"/>
        <v>0</v>
      </c>
      <c r="K1360" s="242">
        <f t="shared" si="122"/>
        <v>0</v>
      </c>
      <c r="L1360" s="279">
        <f t="shared" si="124"/>
        <v>0</v>
      </c>
      <c r="M1360" s="278">
        <f t="shared" si="125"/>
        <v>0</v>
      </c>
    </row>
    <row r="1361" ht="18" customHeight="1" spans="1:13">
      <c r="A1361" s="269">
        <f t="shared" si="123"/>
        <v>7</v>
      </c>
      <c r="B1361" s="270">
        <v>2240510</v>
      </c>
      <c r="C1361" s="271" t="s">
        <v>1273</v>
      </c>
      <c r="D1361" s="273">
        <v>0</v>
      </c>
      <c r="E1361" s="273">
        <v>0</v>
      </c>
      <c r="F1361" s="273">
        <v>0</v>
      </c>
      <c r="G1361" s="273">
        <v>0</v>
      </c>
      <c r="H1361" s="273">
        <v>0</v>
      </c>
      <c r="I1361" s="47">
        <f t="shared" si="126"/>
        <v>0</v>
      </c>
      <c r="J1361" s="70">
        <f t="shared" si="127"/>
        <v>0</v>
      </c>
      <c r="K1361" s="242">
        <f t="shared" ref="K1361:K1393" si="128">D1361+E1361+F1361+G1361</f>
        <v>0</v>
      </c>
      <c r="L1361" s="279">
        <f t="shared" si="124"/>
        <v>0</v>
      </c>
      <c r="M1361" s="278">
        <f t="shared" si="125"/>
        <v>0</v>
      </c>
    </row>
    <row r="1362" customHeight="1" spans="1:13">
      <c r="A1362" s="269">
        <f t="shared" ref="A1362:A1393" si="129">LEN(B1362)</f>
        <v>7</v>
      </c>
      <c r="B1362" s="270">
        <v>2240550</v>
      </c>
      <c r="C1362" s="271" t="s">
        <v>1274</v>
      </c>
      <c r="D1362" s="273">
        <v>0</v>
      </c>
      <c r="E1362" s="273">
        <v>0</v>
      </c>
      <c r="F1362" s="273">
        <v>0</v>
      </c>
      <c r="G1362" s="273">
        <v>0</v>
      </c>
      <c r="H1362" s="273">
        <v>0</v>
      </c>
      <c r="I1362" s="47">
        <f t="shared" si="126"/>
        <v>0</v>
      </c>
      <c r="J1362" s="70">
        <f t="shared" si="127"/>
        <v>0</v>
      </c>
      <c r="K1362" s="242">
        <f t="shared" si="128"/>
        <v>0</v>
      </c>
      <c r="L1362" s="279">
        <f t="shared" ref="L1362:L1393" si="130">D1362+E1362+F1362+G1362+H1362</f>
        <v>0</v>
      </c>
      <c r="M1362" s="278">
        <f t="shared" ref="M1362:M1393" si="131">D1362+E1362+H1362</f>
        <v>0</v>
      </c>
    </row>
    <row r="1363" customHeight="1" spans="1:13">
      <c r="A1363" s="269">
        <f t="shared" si="129"/>
        <v>7</v>
      </c>
      <c r="B1363" s="270">
        <v>2240599</v>
      </c>
      <c r="C1363" s="271" t="s">
        <v>1275</v>
      </c>
      <c r="D1363" s="273">
        <v>0</v>
      </c>
      <c r="E1363" s="273">
        <v>0</v>
      </c>
      <c r="F1363" s="273">
        <v>0</v>
      </c>
      <c r="G1363" s="273">
        <v>0</v>
      </c>
      <c r="H1363" s="273">
        <v>0</v>
      </c>
      <c r="I1363" s="47">
        <f t="shared" si="126"/>
        <v>0</v>
      </c>
      <c r="J1363" s="70">
        <f t="shared" si="127"/>
        <v>0</v>
      </c>
      <c r="K1363" s="242">
        <f t="shared" si="128"/>
        <v>0</v>
      </c>
      <c r="L1363" s="279">
        <f t="shared" si="130"/>
        <v>0</v>
      </c>
      <c r="M1363" s="278">
        <f t="shared" si="131"/>
        <v>0</v>
      </c>
    </row>
    <row r="1364" ht="18" customHeight="1" spans="1:13">
      <c r="A1364" s="269">
        <f t="shared" si="129"/>
        <v>5</v>
      </c>
      <c r="B1364" s="270">
        <v>22406</v>
      </c>
      <c r="C1364" s="271" t="s">
        <v>1276</v>
      </c>
      <c r="D1364" s="273">
        <v>1879</v>
      </c>
      <c r="E1364" s="273">
        <v>2463</v>
      </c>
      <c r="F1364" s="273">
        <v>1887</v>
      </c>
      <c r="G1364" s="273">
        <v>576</v>
      </c>
      <c r="H1364" s="273">
        <v>8531</v>
      </c>
      <c r="I1364" s="47">
        <f t="shared" si="126"/>
        <v>131.080361894625</v>
      </c>
      <c r="J1364" s="70">
        <f t="shared" si="127"/>
        <v>28.8711757121088</v>
      </c>
      <c r="K1364" s="242">
        <f t="shared" si="128"/>
        <v>6805</v>
      </c>
      <c r="L1364" s="279">
        <f t="shared" si="130"/>
        <v>15336</v>
      </c>
      <c r="M1364" s="278">
        <f t="shared" si="131"/>
        <v>12873</v>
      </c>
    </row>
    <row r="1365" ht="18" customHeight="1" spans="1:13">
      <c r="A1365" s="269">
        <f t="shared" si="129"/>
        <v>7</v>
      </c>
      <c r="B1365" s="270">
        <v>2240601</v>
      </c>
      <c r="C1365" s="271" t="s">
        <v>1277</v>
      </c>
      <c r="D1365" s="273">
        <v>1879</v>
      </c>
      <c r="E1365" s="273">
        <v>2463</v>
      </c>
      <c r="F1365" s="273">
        <v>1887</v>
      </c>
      <c r="G1365" s="273">
        <v>576</v>
      </c>
      <c r="H1365" s="273">
        <v>7308</v>
      </c>
      <c r="I1365" s="47">
        <f t="shared" si="126"/>
        <v>131.080361894625</v>
      </c>
      <c r="J1365" s="70">
        <f t="shared" si="127"/>
        <v>33.7027914614122</v>
      </c>
      <c r="K1365" s="242">
        <f t="shared" si="128"/>
        <v>6805</v>
      </c>
      <c r="L1365" s="279">
        <f t="shared" si="130"/>
        <v>14113</v>
      </c>
      <c r="M1365" s="278">
        <f t="shared" si="131"/>
        <v>11650</v>
      </c>
    </row>
    <row r="1366" customHeight="1" spans="1:13">
      <c r="A1366" s="269">
        <f t="shared" si="129"/>
        <v>7</v>
      </c>
      <c r="B1366" s="270">
        <v>2240602</v>
      </c>
      <c r="C1366" s="271" t="s">
        <v>1278</v>
      </c>
      <c r="D1366" s="273">
        <v>0</v>
      </c>
      <c r="E1366" s="273">
        <v>0</v>
      </c>
      <c r="F1366" s="273">
        <v>0</v>
      </c>
      <c r="G1366" s="273">
        <v>0</v>
      </c>
      <c r="H1366" s="273">
        <v>0</v>
      </c>
      <c r="I1366" s="47">
        <f t="shared" si="126"/>
        <v>0</v>
      </c>
      <c r="J1366" s="70">
        <f t="shared" si="127"/>
        <v>0</v>
      </c>
      <c r="K1366" s="242">
        <f t="shared" si="128"/>
        <v>0</v>
      </c>
      <c r="L1366" s="279">
        <f t="shared" si="130"/>
        <v>0</v>
      </c>
      <c r="M1366" s="278">
        <f t="shared" si="131"/>
        <v>0</v>
      </c>
    </row>
    <row r="1367" customHeight="1" spans="1:13">
      <c r="A1367" s="269">
        <f t="shared" si="129"/>
        <v>7</v>
      </c>
      <c r="B1367" s="270">
        <v>2240699</v>
      </c>
      <c r="C1367" s="271" t="s">
        <v>1279</v>
      </c>
      <c r="D1367" s="273">
        <v>0</v>
      </c>
      <c r="E1367" s="273">
        <v>0</v>
      </c>
      <c r="F1367" s="273">
        <v>0</v>
      </c>
      <c r="G1367" s="273">
        <v>0</v>
      </c>
      <c r="H1367" s="273">
        <v>1223</v>
      </c>
      <c r="I1367" s="47">
        <f t="shared" si="126"/>
        <v>0</v>
      </c>
      <c r="J1367" s="70">
        <f t="shared" si="127"/>
        <v>0</v>
      </c>
      <c r="K1367" s="242">
        <f t="shared" si="128"/>
        <v>0</v>
      </c>
      <c r="L1367" s="279">
        <f t="shared" si="130"/>
        <v>1223</v>
      </c>
      <c r="M1367" s="278">
        <f t="shared" si="131"/>
        <v>1223</v>
      </c>
    </row>
    <row r="1368" ht="18" customHeight="1" spans="1:13">
      <c r="A1368" s="269">
        <f t="shared" si="129"/>
        <v>5</v>
      </c>
      <c r="B1368" s="270">
        <v>22407</v>
      </c>
      <c r="C1368" s="271" t="s">
        <v>1280</v>
      </c>
      <c r="D1368" s="273">
        <v>80</v>
      </c>
      <c r="E1368" s="273">
        <v>35</v>
      </c>
      <c r="F1368" s="273">
        <v>0</v>
      </c>
      <c r="G1368" s="273">
        <v>35</v>
      </c>
      <c r="H1368" s="273">
        <v>1957</v>
      </c>
      <c r="I1368" s="47">
        <f t="shared" si="126"/>
        <v>43.75</v>
      </c>
      <c r="J1368" s="70">
        <f t="shared" si="127"/>
        <v>1.78845171180378</v>
      </c>
      <c r="K1368" s="242">
        <f t="shared" si="128"/>
        <v>150</v>
      </c>
      <c r="L1368" s="279">
        <f t="shared" si="130"/>
        <v>2107</v>
      </c>
      <c r="M1368" s="278">
        <f t="shared" si="131"/>
        <v>2072</v>
      </c>
    </row>
    <row r="1369" customHeight="1" spans="1:13">
      <c r="A1369" s="269">
        <f t="shared" si="129"/>
        <v>7</v>
      </c>
      <c r="B1369" s="270">
        <v>2240701</v>
      </c>
      <c r="C1369" s="271" t="s">
        <v>1281</v>
      </c>
      <c r="D1369" s="273">
        <v>0</v>
      </c>
      <c r="E1369" s="273">
        <v>0</v>
      </c>
      <c r="F1369" s="273">
        <v>0</v>
      </c>
      <c r="G1369" s="273">
        <v>0</v>
      </c>
      <c r="H1369" s="273">
        <v>644</v>
      </c>
      <c r="I1369" s="47">
        <f t="shared" si="126"/>
        <v>0</v>
      </c>
      <c r="J1369" s="70">
        <f t="shared" si="127"/>
        <v>0</v>
      </c>
      <c r="K1369" s="242">
        <f t="shared" si="128"/>
        <v>0</v>
      </c>
      <c r="L1369" s="279">
        <f t="shared" si="130"/>
        <v>644</v>
      </c>
      <c r="M1369" s="278">
        <f t="shared" si="131"/>
        <v>644</v>
      </c>
    </row>
    <row r="1370" ht="18" customHeight="1" spans="1:13">
      <c r="A1370" s="269">
        <f t="shared" si="129"/>
        <v>7</v>
      </c>
      <c r="B1370" s="270">
        <v>2240702</v>
      </c>
      <c r="C1370" s="271" t="s">
        <v>1282</v>
      </c>
      <c r="D1370" s="273">
        <v>0</v>
      </c>
      <c r="E1370" s="273">
        <v>0</v>
      </c>
      <c r="F1370" s="273">
        <v>0</v>
      </c>
      <c r="G1370" s="273">
        <v>0</v>
      </c>
      <c r="H1370" s="273">
        <v>2</v>
      </c>
      <c r="I1370" s="47">
        <f t="shared" si="126"/>
        <v>0</v>
      </c>
      <c r="J1370" s="70">
        <f t="shared" si="127"/>
        <v>0</v>
      </c>
      <c r="K1370" s="242">
        <f t="shared" si="128"/>
        <v>0</v>
      </c>
      <c r="L1370" s="279">
        <f t="shared" si="130"/>
        <v>2</v>
      </c>
      <c r="M1370" s="278">
        <f t="shared" si="131"/>
        <v>2</v>
      </c>
    </row>
    <row r="1371" ht="18" customHeight="1" spans="1:13">
      <c r="A1371" s="269">
        <f t="shared" si="129"/>
        <v>7</v>
      </c>
      <c r="B1371" s="270">
        <v>2240703</v>
      </c>
      <c r="C1371" s="271" t="s">
        <v>1283</v>
      </c>
      <c r="D1371" s="273">
        <v>80</v>
      </c>
      <c r="E1371" s="273">
        <v>35</v>
      </c>
      <c r="F1371" s="273">
        <v>0</v>
      </c>
      <c r="G1371" s="273">
        <v>35</v>
      </c>
      <c r="H1371" s="273">
        <v>450</v>
      </c>
      <c r="I1371" s="47">
        <f t="shared" si="126"/>
        <v>43.75</v>
      </c>
      <c r="J1371" s="70">
        <f t="shared" si="127"/>
        <v>7.77777777777778</v>
      </c>
      <c r="K1371" s="242">
        <f t="shared" si="128"/>
        <v>150</v>
      </c>
      <c r="L1371" s="279">
        <f t="shared" si="130"/>
        <v>600</v>
      </c>
      <c r="M1371" s="278">
        <f t="shared" si="131"/>
        <v>565</v>
      </c>
    </row>
    <row r="1372" ht="18" customHeight="1" spans="1:13">
      <c r="A1372" s="269">
        <f t="shared" si="129"/>
        <v>7</v>
      </c>
      <c r="B1372" s="270">
        <v>2240704</v>
      </c>
      <c r="C1372" s="271" t="s">
        <v>1284</v>
      </c>
      <c r="D1372" s="273">
        <v>0</v>
      </c>
      <c r="E1372" s="273">
        <v>0</v>
      </c>
      <c r="F1372" s="273">
        <v>0</v>
      </c>
      <c r="G1372" s="273">
        <v>0</v>
      </c>
      <c r="H1372" s="273">
        <v>843</v>
      </c>
      <c r="I1372" s="47">
        <f t="shared" si="126"/>
        <v>0</v>
      </c>
      <c r="J1372" s="70">
        <f t="shared" si="127"/>
        <v>0</v>
      </c>
      <c r="K1372" s="242">
        <f t="shared" si="128"/>
        <v>0</v>
      </c>
      <c r="L1372" s="279">
        <f t="shared" si="130"/>
        <v>843</v>
      </c>
      <c r="M1372" s="278">
        <f t="shared" si="131"/>
        <v>843</v>
      </c>
    </row>
    <row r="1373" ht="18" customHeight="1" spans="1:13">
      <c r="A1373" s="269">
        <f t="shared" si="129"/>
        <v>7</v>
      </c>
      <c r="B1373" s="270">
        <v>2240799</v>
      </c>
      <c r="C1373" s="271" t="s">
        <v>1285</v>
      </c>
      <c r="D1373" s="273">
        <v>0</v>
      </c>
      <c r="E1373" s="273">
        <v>0</v>
      </c>
      <c r="F1373" s="273">
        <v>0</v>
      </c>
      <c r="G1373" s="273">
        <v>0</v>
      </c>
      <c r="H1373" s="273">
        <v>18</v>
      </c>
      <c r="I1373" s="47">
        <f t="shared" si="126"/>
        <v>0</v>
      </c>
      <c r="J1373" s="70">
        <f t="shared" si="127"/>
        <v>0</v>
      </c>
      <c r="K1373" s="242">
        <f t="shared" si="128"/>
        <v>0</v>
      </c>
      <c r="L1373" s="279">
        <f t="shared" si="130"/>
        <v>18</v>
      </c>
      <c r="M1373" s="278">
        <f t="shared" si="131"/>
        <v>18</v>
      </c>
    </row>
    <row r="1374" ht="18" customHeight="1" spans="1:13">
      <c r="A1374" s="269">
        <f t="shared" si="129"/>
        <v>5</v>
      </c>
      <c r="B1374" s="270">
        <v>22499</v>
      </c>
      <c r="C1374" s="271" t="s">
        <v>1286</v>
      </c>
      <c r="D1374" s="273">
        <v>0</v>
      </c>
      <c r="E1374" s="273">
        <v>115</v>
      </c>
      <c r="F1374" s="273">
        <v>105</v>
      </c>
      <c r="G1374" s="273">
        <v>10</v>
      </c>
      <c r="H1374" s="273">
        <v>0</v>
      </c>
      <c r="I1374" s="47">
        <f t="shared" si="126"/>
        <v>0</v>
      </c>
      <c r="J1374" s="70">
        <f t="shared" si="127"/>
        <v>0</v>
      </c>
      <c r="K1374" s="242">
        <f t="shared" si="128"/>
        <v>230</v>
      </c>
      <c r="L1374" s="279">
        <f t="shared" si="130"/>
        <v>230</v>
      </c>
      <c r="M1374" s="278">
        <f t="shared" si="131"/>
        <v>115</v>
      </c>
    </row>
    <row r="1375" ht="18" customHeight="1" spans="1:13">
      <c r="A1375" s="269"/>
      <c r="B1375" s="270">
        <v>2249999</v>
      </c>
      <c r="C1375" s="271" t="s">
        <v>1286</v>
      </c>
      <c r="D1375" s="273"/>
      <c r="E1375" s="273">
        <v>115</v>
      </c>
      <c r="F1375" s="273">
        <v>105</v>
      </c>
      <c r="G1375" s="273">
        <v>10</v>
      </c>
      <c r="H1375" s="273"/>
      <c r="I1375" s="47">
        <f t="shared" si="126"/>
        <v>0</v>
      </c>
      <c r="J1375" s="70">
        <f t="shared" si="127"/>
        <v>0</v>
      </c>
      <c r="K1375" s="242"/>
      <c r="L1375" s="279"/>
      <c r="M1375" s="278"/>
    </row>
    <row r="1376" ht="18" customHeight="1" spans="1:13">
      <c r="A1376" s="269">
        <f t="shared" si="129"/>
        <v>3</v>
      </c>
      <c r="B1376" s="270">
        <v>227</v>
      </c>
      <c r="C1376" s="271" t="s">
        <v>1287</v>
      </c>
      <c r="D1376" s="273">
        <v>8000</v>
      </c>
      <c r="E1376" s="273">
        <v>0</v>
      </c>
      <c r="F1376" s="273">
        <v>0</v>
      </c>
      <c r="G1376" s="273">
        <v>0</v>
      </c>
      <c r="H1376" s="273">
        <v>0</v>
      </c>
      <c r="I1376" s="47">
        <f t="shared" si="126"/>
        <v>0</v>
      </c>
      <c r="J1376" s="70">
        <f t="shared" si="127"/>
        <v>0</v>
      </c>
      <c r="K1376" s="242">
        <f t="shared" si="128"/>
        <v>8000</v>
      </c>
      <c r="L1376" s="279">
        <f t="shared" si="130"/>
        <v>8000</v>
      </c>
      <c r="M1376" s="278">
        <f t="shared" si="131"/>
        <v>8000</v>
      </c>
    </row>
    <row r="1377" ht="18" customHeight="1" spans="1:13">
      <c r="A1377" s="269">
        <f t="shared" si="129"/>
        <v>3</v>
      </c>
      <c r="B1377" s="270">
        <v>229</v>
      </c>
      <c r="C1377" s="271" t="s">
        <v>1288</v>
      </c>
      <c r="D1377" s="273">
        <v>30148</v>
      </c>
      <c r="E1377" s="273">
        <v>0</v>
      </c>
      <c r="F1377" s="273">
        <v>0</v>
      </c>
      <c r="G1377" s="273">
        <v>0</v>
      </c>
      <c r="H1377" s="273">
        <v>0</v>
      </c>
      <c r="I1377" s="47">
        <f t="shared" si="126"/>
        <v>0</v>
      </c>
      <c r="J1377" s="70">
        <f t="shared" si="127"/>
        <v>0</v>
      </c>
      <c r="K1377" s="242">
        <f t="shared" si="128"/>
        <v>30148</v>
      </c>
      <c r="L1377" s="279">
        <f t="shared" si="130"/>
        <v>30148</v>
      </c>
      <c r="M1377" s="278">
        <f t="shared" si="131"/>
        <v>30148</v>
      </c>
    </row>
    <row r="1378" ht="18" customHeight="1" spans="1:13">
      <c r="A1378" s="269">
        <v>5</v>
      </c>
      <c r="B1378" s="270">
        <v>22902</v>
      </c>
      <c r="C1378" s="271" t="s">
        <v>1289</v>
      </c>
      <c r="D1378" s="273">
        <v>30148</v>
      </c>
      <c r="E1378" s="273">
        <v>0</v>
      </c>
      <c r="F1378" s="273">
        <v>0</v>
      </c>
      <c r="G1378" s="273">
        <v>0</v>
      </c>
      <c r="H1378" s="273"/>
      <c r="I1378" s="47">
        <f t="shared" si="126"/>
        <v>0</v>
      </c>
      <c r="J1378" s="70">
        <f t="shared" si="127"/>
        <v>0</v>
      </c>
      <c r="K1378" s="242"/>
      <c r="L1378" s="279"/>
      <c r="M1378" s="278"/>
    </row>
    <row r="1379" ht="18" customHeight="1" spans="1:13">
      <c r="A1379" s="269">
        <v>7</v>
      </c>
      <c r="B1379" s="270">
        <v>2290201</v>
      </c>
      <c r="C1379" s="271" t="s">
        <v>1290</v>
      </c>
      <c r="D1379" s="273">
        <v>30148</v>
      </c>
      <c r="E1379" s="273">
        <v>0</v>
      </c>
      <c r="F1379" s="273">
        <v>0</v>
      </c>
      <c r="G1379" s="273">
        <v>0</v>
      </c>
      <c r="H1379" s="273"/>
      <c r="I1379" s="47">
        <f t="shared" si="126"/>
        <v>0</v>
      </c>
      <c r="J1379" s="70">
        <f t="shared" si="127"/>
        <v>0</v>
      </c>
      <c r="K1379" s="242"/>
      <c r="L1379" s="279"/>
      <c r="M1379" s="278"/>
    </row>
    <row r="1380" ht="18" customHeight="1" spans="1:13">
      <c r="A1380" s="269">
        <f t="shared" si="129"/>
        <v>5</v>
      </c>
      <c r="B1380" s="270">
        <v>22999</v>
      </c>
      <c r="C1380" s="271" t="s">
        <v>125</v>
      </c>
      <c r="D1380" s="273">
        <v>0</v>
      </c>
      <c r="E1380" s="273">
        <v>0</v>
      </c>
      <c r="F1380" s="273">
        <v>0</v>
      </c>
      <c r="G1380" s="273">
        <v>0</v>
      </c>
      <c r="H1380" s="273">
        <v>0</v>
      </c>
      <c r="I1380" s="47">
        <f t="shared" si="126"/>
        <v>0</v>
      </c>
      <c r="J1380" s="70">
        <f t="shared" si="127"/>
        <v>0</v>
      </c>
      <c r="K1380" s="242">
        <f t="shared" si="128"/>
        <v>0</v>
      </c>
      <c r="L1380" s="279">
        <f t="shared" si="130"/>
        <v>0</v>
      </c>
      <c r="M1380" s="278">
        <f t="shared" si="131"/>
        <v>0</v>
      </c>
    </row>
    <row r="1381" ht="18" customHeight="1" spans="1:13">
      <c r="A1381" s="269">
        <f t="shared" si="129"/>
        <v>7</v>
      </c>
      <c r="B1381" s="270">
        <v>2299901</v>
      </c>
      <c r="C1381" s="271" t="s">
        <v>1288</v>
      </c>
      <c r="D1381" s="273">
        <v>0</v>
      </c>
      <c r="E1381" s="273">
        <v>0</v>
      </c>
      <c r="F1381" s="273">
        <v>0</v>
      </c>
      <c r="G1381" s="273">
        <v>0</v>
      </c>
      <c r="H1381" s="273">
        <v>0</v>
      </c>
      <c r="I1381" s="47">
        <f t="shared" si="126"/>
        <v>0</v>
      </c>
      <c r="J1381" s="70">
        <f t="shared" si="127"/>
        <v>0</v>
      </c>
      <c r="K1381" s="242">
        <f t="shared" si="128"/>
        <v>0</v>
      </c>
      <c r="L1381" s="279">
        <f t="shared" si="130"/>
        <v>0</v>
      </c>
      <c r="M1381" s="278">
        <f t="shared" si="131"/>
        <v>0</v>
      </c>
    </row>
    <row r="1382" ht="18" customHeight="1" spans="1:13">
      <c r="A1382" s="269">
        <f t="shared" si="129"/>
        <v>3</v>
      </c>
      <c r="B1382" s="270">
        <v>232</v>
      </c>
      <c r="C1382" s="271" t="s">
        <v>1291</v>
      </c>
      <c r="D1382" s="273">
        <v>14980</v>
      </c>
      <c r="E1382" s="273">
        <v>15448</v>
      </c>
      <c r="F1382" s="273">
        <v>15448</v>
      </c>
      <c r="G1382" s="273">
        <v>0</v>
      </c>
      <c r="H1382" s="273">
        <v>13702</v>
      </c>
      <c r="I1382" s="47">
        <f t="shared" si="126"/>
        <v>103.124165554072</v>
      </c>
      <c r="J1382" s="70">
        <f t="shared" si="127"/>
        <v>112.742665304335</v>
      </c>
      <c r="K1382" s="242">
        <f t="shared" si="128"/>
        <v>45876</v>
      </c>
      <c r="L1382" s="279">
        <f t="shared" si="130"/>
        <v>59578</v>
      </c>
      <c r="M1382" s="278">
        <f t="shared" si="131"/>
        <v>44130</v>
      </c>
    </row>
    <row r="1383" customHeight="1" spans="1:13">
      <c r="A1383" s="269">
        <f t="shared" si="129"/>
        <v>5</v>
      </c>
      <c r="B1383" s="270">
        <v>23201</v>
      </c>
      <c r="C1383" s="271" t="s">
        <v>1292</v>
      </c>
      <c r="D1383" s="273">
        <v>0</v>
      </c>
      <c r="E1383" s="273">
        <v>0</v>
      </c>
      <c r="F1383" s="273">
        <v>0</v>
      </c>
      <c r="G1383" s="273">
        <v>0</v>
      </c>
      <c r="H1383" s="273">
        <v>0</v>
      </c>
      <c r="I1383" s="47">
        <f t="shared" si="126"/>
        <v>0</v>
      </c>
      <c r="J1383" s="70">
        <f t="shared" si="127"/>
        <v>0</v>
      </c>
      <c r="K1383" s="242">
        <f t="shared" si="128"/>
        <v>0</v>
      </c>
      <c r="L1383" s="279">
        <f t="shared" si="130"/>
        <v>0</v>
      </c>
      <c r="M1383" s="278">
        <f t="shared" si="131"/>
        <v>0</v>
      </c>
    </row>
    <row r="1384" customHeight="1" spans="1:13">
      <c r="A1384" s="269">
        <f t="shared" si="129"/>
        <v>5</v>
      </c>
      <c r="B1384" s="270">
        <v>23202</v>
      </c>
      <c r="C1384" s="271" t="s">
        <v>1293</v>
      </c>
      <c r="D1384" s="273">
        <v>0</v>
      </c>
      <c r="E1384" s="273">
        <v>0</v>
      </c>
      <c r="F1384" s="273">
        <v>0</v>
      </c>
      <c r="G1384" s="273">
        <v>0</v>
      </c>
      <c r="H1384" s="273">
        <v>0</v>
      </c>
      <c r="I1384" s="47">
        <f t="shared" si="126"/>
        <v>0</v>
      </c>
      <c r="J1384" s="70">
        <f t="shared" si="127"/>
        <v>0</v>
      </c>
      <c r="K1384" s="242">
        <f t="shared" si="128"/>
        <v>0</v>
      </c>
      <c r="L1384" s="279">
        <f t="shared" si="130"/>
        <v>0</v>
      </c>
      <c r="M1384" s="278">
        <f t="shared" si="131"/>
        <v>0</v>
      </c>
    </row>
    <row r="1385" ht="18" customHeight="1" spans="1:13">
      <c r="A1385" s="269">
        <f t="shared" si="129"/>
        <v>5</v>
      </c>
      <c r="B1385" s="270">
        <v>23203</v>
      </c>
      <c r="C1385" s="271" t="s">
        <v>1294</v>
      </c>
      <c r="D1385" s="273">
        <v>14980</v>
      </c>
      <c r="E1385" s="273">
        <v>15448</v>
      </c>
      <c r="F1385" s="273">
        <v>15448</v>
      </c>
      <c r="G1385" s="273">
        <v>0</v>
      </c>
      <c r="H1385" s="273">
        <v>13702</v>
      </c>
      <c r="I1385" s="47">
        <f t="shared" si="126"/>
        <v>103.124165554072</v>
      </c>
      <c r="J1385" s="70">
        <f t="shared" si="127"/>
        <v>112.742665304335</v>
      </c>
      <c r="K1385" s="242">
        <f t="shared" si="128"/>
        <v>45876</v>
      </c>
      <c r="L1385" s="279">
        <f t="shared" si="130"/>
        <v>59578</v>
      </c>
      <c r="M1385" s="278">
        <f t="shared" si="131"/>
        <v>44130</v>
      </c>
    </row>
    <row r="1386" ht="18" customHeight="1" spans="1:13">
      <c r="A1386" s="269">
        <f t="shared" si="129"/>
        <v>7</v>
      </c>
      <c r="B1386" s="270">
        <v>2320301</v>
      </c>
      <c r="C1386" s="271" t="s">
        <v>1295</v>
      </c>
      <c r="D1386" s="273">
        <v>14626</v>
      </c>
      <c r="E1386" s="273">
        <v>15377</v>
      </c>
      <c r="F1386" s="273">
        <v>15377</v>
      </c>
      <c r="G1386" s="273">
        <v>0</v>
      </c>
      <c r="H1386" s="273">
        <v>13516</v>
      </c>
      <c r="I1386" s="47">
        <f t="shared" si="126"/>
        <v>105.134691645016</v>
      </c>
      <c r="J1386" s="70">
        <f t="shared" si="127"/>
        <v>113.768866528559</v>
      </c>
      <c r="K1386" s="242">
        <f t="shared" si="128"/>
        <v>45380</v>
      </c>
      <c r="L1386" s="279">
        <f t="shared" si="130"/>
        <v>58896</v>
      </c>
      <c r="M1386" s="278">
        <f t="shared" si="131"/>
        <v>43519</v>
      </c>
    </row>
    <row r="1387" customHeight="1" spans="1:13">
      <c r="A1387" s="269">
        <f t="shared" si="129"/>
        <v>7</v>
      </c>
      <c r="B1387" s="270">
        <v>2320302</v>
      </c>
      <c r="C1387" s="271" t="s">
        <v>1296</v>
      </c>
      <c r="D1387" s="273">
        <v>0</v>
      </c>
      <c r="E1387" s="273">
        <v>0</v>
      </c>
      <c r="F1387" s="273">
        <v>0</v>
      </c>
      <c r="G1387" s="273">
        <v>0</v>
      </c>
      <c r="H1387" s="273">
        <v>0</v>
      </c>
      <c r="I1387" s="47">
        <f t="shared" si="126"/>
        <v>0</v>
      </c>
      <c r="J1387" s="70">
        <f t="shared" si="127"/>
        <v>0</v>
      </c>
      <c r="K1387" s="242">
        <f t="shared" si="128"/>
        <v>0</v>
      </c>
      <c r="L1387" s="279">
        <f t="shared" si="130"/>
        <v>0</v>
      </c>
      <c r="M1387" s="278">
        <f t="shared" si="131"/>
        <v>0</v>
      </c>
    </row>
    <row r="1388" customHeight="1" spans="1:13">
      <c r="A1388" s="269">
        <f t="shared" si="129"/>
        <v>7</v>
      </c>
      <c r="B1388" s="270">
        <v>2320303</v>
      </c>
      <c r="C1388" s="271" t="s">
        <v>1297</v>
      </c>
      <c r="D1388" s="273">
        <v>354</v>
      </c>
      <c r="E1388" s="273">
        <v>71</v>
      </c>
      <c r="F1388" s="273">
        <v>71</v>
      </c>
      <c r="G1388" s="273">
        <v>0</v>
      </c>
      <c r="H1388" s="273">
        <v>186</v>
      </c>
      <c r="I1388" s="47">
        <f t="shared" si="126"/>
        <v>20.0564971751412</v>
      </c>
      <c r="J1388" s="70">
        <f t="shared" si="127"/>
        <v>38.1720430107527</v>
      </c>
      <c r="K1388" s="242">
        <f t="shared" si="128"/>
        <v>496</v>
      </c>
      <c r="L1388" s="279">
        <f t="shared" si="130"/>
        <v>682</v>
      </c>
      <c r="M1388" s="278">
        <f t="shared" si="131"/>
        <v>611</v>
      </c>
    </row>
    <row r="1389" ht="18" customHeight="1" spans="1:13">
      <c r="A1389" s="269">
        <f t="shared" si="129"/>
        <v>7</v>
      </c>
      <c r="B1389" s="270">
        <v>2320304</v>
      </c>
      <c r="C1389" s="271" t="s">
        <v>1298</v>
      </c>
      <c r="D1389" s="273">
        <v>0</v>
      </c>
      <c r="E1389" s="273">
        <v>0</v>
      </c>
      <c r="F1389" s="273">
        <v>0</v>
      </c>
      <c r="G1389" s="273">
        <v>0</v>
      </c>
      <c r="H1389" s="273">
        <v>0</v>
      </c>
      <c r="I1389" s="47">
        <f t="shared" si="126"/>
        <v>0</v>
      </c>
      <c r="J1389" s="70">
        <f t="shared" si="127"/>
        <v>0</v>
      </c>
      <c r="K1389" s="242">
        <f t="shared" si="128"/>
        <v>0</v>
      </c>
      <c r="L1389" s="279">
        <f t="shared" si="130"/>
        <v>0</v>
      </c>
      <c r="M1389" s="278">
        <f t="shared" si="131"/>
        <v>0</v>
      </c>
    </row>
    <row r="1390" ht="18" customHeight="1" spans="1:13">
      <c r="A1390" s="269">
        <f t="shared" si="129"/>
        <v>3</v>
      </c>
      <c r="B1390" s="270">
        <v>233</v>
      </c>
      <c r="C1390" s="271" t="s">
        <v>1299</v>
      </c>
      <c r="D1390" s="273">
        <v>3</v>
      </c>
      <c r="E1390" s="273">
        <v>3</v>
      </c>
      <c r="F1390" s="273">
        <v>3</v>
      </c>
      <c r="G1390" s="273">
        <v>0</v>
      </c>
      <c r="H1390" s="273">
        <v>1</v>
      </c>
      <c r="I1390" s="47">
        <f t="shared" si="126"/>
        <v>100</v>
      </c>
      <c r="J1390" s="70">
        <f t="shared" si="127"/>
        <v>300</v>
      </c>
      <c r="K1390" s="242">
        <f t="shared" si="128"/>
        <v>9</v>
      </c>
      <c r="L1390" s="279">
        <f t="shared" si="130"/>
        <v>10</v>
      </c>
      <c r="M1390" s="278">
        <f t="shared" si="131"/>
        <v>7</v>
      </c>
    </row>
    <row r="1391" customHeight="1" spans="1:13">
      <c r="A1391" s="269">
        <f t="shared" si="129"/>
        <v>5</v>
      </c>
      <c r="B1391" s="270">
        <v>23301</v>
      </c>
      <c r="C1391" s="271" t="s">
        <v>1300</v>
      </c>
      <c r="D1391" s="273">
        <v>0</v>
      </c>
      <c r="E1391" s="273">
        <v>0</v>
      </c>
      <c r="F1391" s="273">
        <v>0</v>
      </c>
      <c r="G1391" s="273">
        <v>0</v>
      </c>
      <c r="H1391" s="273">
        <v>0</v>
      </c>
      <c r="I1391" s="47">
        <f t="shared" si="126"/>
        <v>0</v>
      </c>
      <c r="J1391" s="70">
        <f t="shared" si="127"/>
        <v>0</v>
      </c>
      <c r="K1391" s="242">
        <f t="shared" si="128"/>
        <v>0</v>
      </c>
      <c r="L1391" s="279">
        <f t="shared" si="130"/>
        <v>0</v>
      </c>
      <c r="M1391" s="278">
        <f t="shared" si="131"/>
        <v>0</v>
      </c>
    </row>
    <row r="1392" customHeight="1" spans="1:13">
      <c r="A1392" s="269">
        <f t="shared" si="129"/>
        <v>5</v>
      </c>
      <c r="B1392" s="270">
        <v>23302</v>
      </c>
      <c r="C1392" s="271" t="s">
        <v>1301</v>
      </c>
      <c r="D1392" s="273">
        <v>0</v>
      </c>
      <c r="E1392" s="273">
        <v>0</v>
      </c>
      <c r="F1392" s="273">
        <v>0</v>
      </c>
      <c r="G1392" s="273">
        <v>0</v>
      </c>
      <c r="H1392" s="273">
        <v>0</v>
      </c>
      <c r="I1392" s="47">
        <f t="shared" si="126"/>
        <v>0</v>
      </c>
      <c r="J1392" s="70">
        <f t="shared" si="127"/>
        <v>0</v>
      </c>
      <c r="K1392" s="242">
        <f t="shared" si="128"/>
        <v>0</v>
      </c>
      <c r="L1392" s="279">
        <f t="shared" si="130"/>
        <v>0</v>
      </c>
      <c r="M1392" s="278">
        <f t="shared" si="131"/>
        <v>0</v>
      </c>
    </row>
    <row r="1393" ht="18" customHeight="1" spans="1:13">
      <c r="A1393" s="269">
        <f t="shared" si="129"/>
        <v>5</v>
      </c>
      <c r="B1393" s="270">
        <v>23303</v>
      </c>
      <c r="C1393" s="280" t="s">
        <v>1302</v>
      </c>
      <c r="D1393" s="281">
        <v>3</v>
      </c>
      <c r="E1393" s="281">
        <v>3</v>
      </c>
      <c r="F1393" s="281">
        <v>3</v>
      </c>
      <c r="G1393" s="281">
        <v>0</v>
      </c>
      <c r="H1393" s="281">
        <v>1</v>
      </c>
      <c r="I1393" s="282">
        <f t="shared" si="126"/>
        <v>100</v>
      </c>
      <c r="J1393" s="76">
        <f t="shared" si="127"/>
        <v>300</v>
      </c>
      <c r="K1393" s="242">
        <f t="shared" si="128"/>
        <v>9</v>
      </c>
      <c r="L1393" s="279">
        <f t="shared" si="130"/>
        <v>10</v>
      </c>
      <c r="M1393" s="278">
        <f t="shared" si="131"/>
        <v>7</v>
      </c>
    </row>
  </sheetData>
  <autoFilter ref="A6:M1393">
    <extLst/>
  </autoFilter>
  <mergeCells count="12">
    <mergeCell ref="C1:J1"/>
    <mergeCell ref="C2:J2"/>
    <mergeCell ref="C3:J3"/>
    <mergeCell ref="F4:G4"/>
    <mergeCell ref="A4:A5"/>
    <mergeCell ref="B4:B5"/>
    <mergeCell ref="C4:C5"/>
    <mergeCell ref="D4:D5"/>
    <mergeCell ref="E4:E5"/>
    <mergeCell ref="H4:H5"/>
    <mergeCell ref="I4:I5"/>
    <mergeCell ref="J4:J5"/>
  </mergeCells>
  <printOptions horizontalCentered="1"/>
  <pageMargins left="0" right="0" top="0.866141732283464" bottom="0.78740157480315" header="0.118110236220472" footer="0.31496062992126"/>
  <pageSetup paperSize="9" firstPageNumber="22" fitToHeight="10" orientation="portrait" blackAndWhite="1" useFirstPageNumber="1"/>
  <headerFooter alignWithMargins="0" differentOddEven="1">
    <oddFooter>&amp;L&amp;14- &amp;P -</oddFooter>
    <evenFooter>&amp;R&amp;14- &amp;P -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zoomScale="85" zoomScaleNormal="85" workbookViewId="0">
      <selection activeCell="D34" sqref="D34"/>
    </sheetView>
  </sheetViews>
  <sheetFormatPr defaultColWidth="21.5" defaultRowHeight="21.95" customHeight="1" outlineLevelCol="4"/>
  <cols>
    <col min="1" max="1" width="43.375" style="220" customWidth="1"/>
    <col min="2" max="2" width="20.875" style="221" customWidth="1"/>
    <col min="3" max="4" width="20.875" style="220" customWidth="1"/>
    <col min="5" max="5" width="21.5" style="220" hidden="1" customWidth="1"/>
    <col min="6" max="7" width="21.5" style="220"/>
    <col min="8" max="10" width="21.5" style="220" hidden="1" customWidth="1"/>
    <col min="11" max="16384" width="21.5" style="220"/>
  </cols>
  <sheetData>
    <row r="1" customHeight="1" spans="1:4">
      <c r="A1" s="222" t="s">
        <v>1303</v>
      </c>
      <c r="B1" s="222"/>
      <c r="C1" s="222"/>
      <c r="D1" s="222"/>
    </row>
    <row r="2" ht="23.1" customHeight="1" spans="1:4">
      <c r="A2" s="223" t="s">
        <v>1304</v>
      </c>
      <c r="B2" s="223"/>
      <c r="C2" s="223"/>
      <c r="D2" s="223"/>
    </row>
    <row r="3" s="218" customFormat="1" ht="18.95" customHeight="1" spans="1:4">
      <c r="A3" s="224" t="s">
        <v>1305</v>
      </c>
      <c r="B3" s="225"/>
      <c r="C3" s="226" t="s">
        <v>2</v>
      </c>
      <c r="D3" s="226"/>
    </row>
    <row r="4" s="219" customFormat="1" ht="27.75" customHeight="1" spans="1:4">
      <c r="A4" s="227" t="s">
        <v>193</v>
      </c>
      <c r="B4" s="228" t="s">
        <v>4</v>
      </c>
      <c r="C4" s="229" t="s">
        <v>6</v>
      </c>
      <c r="D4" s="230" t="s">
        <v>8</v>
      </c>
    </row>
    <row r="5" s="218" customFormat="1" ht="21.75" customHeight="1" spans="1:5">
      <c r="A5" s="231" t="s">
        <v>150</v>
      </c>
      <c r="B5" s="232">
        <f>B6+B11+B21+B36+B49+B55+B58+B63</f>
        <v>359982</v>
      </c>
      <c r="C5" s="232">
        <f>C6+C11+C21+C36+C49+C55+C58+C63+C29+C39+C42</f>
        <v>589551</v>
      </c>
      <c r="D5" s="233">
        <f t="shared" ref="D5" si="0">IFERROR(C5/B5,"")*100</f>
        <v>163.772355284431</v>
      </c>
      <c r="E5" s="234">
        <f>B5+C5</f>
        <v>949533</v>
      </c>
    </row>
    <row r="6" s="218" customFormat="1" ht="15" customHeight="1" spans="1:5">
      <c r="A6" s="235" t="s">
        <v>1306</v>
      </c>
      <c r="B6" s="236">
        <v>121085</v>
      </c>
      <c r="C6" s="236">
        <v>74056</v>
      </c>
      <c r="D6" s="237">
        <f t="shared" ref="D6:D7" si="1">IFERROR(C6/B6,0)*100</f>
        <v>61.1603419085766</v>
      </c>
      <c r="E6" s="234">
        <f>B6+C6</f>
        <v>195141</v>
      </c>
    </row>
    <row r="7" s="218" customFormat="1" ht="15" customHeight="1" spans="1:5">
      <c r="A7" s="238" t="s">
        <v>1307</v>
      </c>
      <c r="B7" s="236">
        <v>37292</v>
      </c>
      <c r="C7" s="236">
        <v>38704</v>
      </c>
      <c r="D7" s="237">
        <f t="shared" si="1"/>
        <v>103.78633487075</v>
      </c>
      <c r="E7" s="234">
        <f t="shared" ref="E7:E56" si="2">B7+C7</f>
        <v>75996</v>
      </c>
    </row>
    <row r="8" s="218" customFormat="1" ht="15" customHeight="1" spans="1:5">
      <c r="A8" s="238" t="s">
        <v>1308</v>
      </c>
      <c r="B8" s="236">
        <v>22386</v>
      </c>
      <c r="C8" s="236">
        <v>19303</v>
      </c>
      <c r="D8" s="237">
        <f t="shared" ref="D8:D67" si="3">IFERROR(C8/B8,0)*100</f>
        <v>86.2279996426338</v>
      </c>
      <c r="E8" s="234">
        <f t="shared" si="2"/>
        <v>41689</v>
      </c>
    </row>
    <row r="9" s="218" customFormat="1" ht="15" customHeight="1" spans="1:5">
      <c r="A9" s="238" t="s">
        <v>1309</v>
      </c>
      <c r="B9" s="236">
        <v>5258</v>
      </c>
      <c r="C9" s="236">
        <v>5281</v>
      </c>
      <c r="D9" s="237">
        <f t="shared" si="3"/>
        <v>100.437428680107</v>
      </c>
      <c r="E9" s="234">
        <f t="shared" si="2"/>
        <v>10539</v>
      </c>
    </row>
    <row r="10" s="218" customFormat="1" ht="15" customHeight="1" spans="1:5">
      <c r="A10" s="238" t="s">
        <v>1310</v>
      </c>
      <c r="B10" s="236">
        <v>56149</v>
      </c>
      <c r="C10" s="236">
        <v>10768</v>
      </c>
      <c r="D10" s="237">
        <f t="shared" si="3"/>
        <v>19.1775454594027</v>
      </c>
      <c r="E10" s="234">
        <f t="shared" si="2"/>
        <v>66917</v>
      </c>
    </row>
    <row r="11" s="218" customFormat="1" ht="15" customHeight="1" spans="1:5">
      <c r="A11" s="235" t="s">
        <v>1311</v>
      </c>
      <c r="B11" s="236">
        <v>26449</v>
      </c>
      <c r="C11" s="236">
        <v>33291</v>
      </c>
      <c r="D11" s="237">
        <f t="shared" si="3"/>
        <v>125.868652879126</v>
      </c>
      <c r="E11" s="234">
        <f t="shared" si="2"/>
        <v>59740</v>
      </c>
    </row>
    <row r="12" s="218" customFormat="1" ht="15" customHeight="1" spans="1:5">
      <c r="A12" s="238" t="s">
        <v>1312</v>
      </c>
      <c r="B12" s="236">
        <v>21627</v>
      </c>
      <c r="C12" s="236">
        <v>16219</v>
      </c>
      <c r="D12" s="237">
        <f t="shared" si="3"/>
        <v>74.9942201877283</v>
      </c>
      <c r="E12" s="234">
        <f t="shared" si="2"/>
        <v>37846</v>
      </c>
    </row>
    <row r="13" s="218" customFormat="1" ht="15" customHeight="1" spans="1:5">
      <c r="A13" s="238" t="s">
        <v>1313</v>
      </c>
      <c r="B13" s="236">
        <v>701</v>
      </c>
      <c r="C13" s="236">
        <v>97</v>
      </c>
      <c r="D13" s="237">
        <f t="shared" si="3"/>
        <v>13.8373751783167</v>
      </c>
      <c r="E13" s="234">
        <f t="shared" si="2"/>
        <v>798</v>
      </c>
    </row>
    <row r="14" s="218" customFormat="1" ht="15" customHeight="1" spans="1:5">
      <c r="A14" s="238" t="s">
        <v>1314</v>
      </c>
      <c r="B14" s="236">
        <v>682</v>
      </c>
      <c r="C14" s="236">
        <v>280</v>
      </c>
      <c r="D14" s="237">
        <f t="shared" si="3"/>
        <v>41.0557184750733</v>
      </c>
      <c r="E14" s="234">
        <f t="shared" si="2"/>
        <v>962</v>
      </c>
    </row>
    <row r="15" s="218" customFormat="1" ht="15" customHeight="1" spans="1:5">
      <c r="A15" s="238" t="s">
        <v>1315</v>
      </c>
      <c r="B15" s="236">
        <v>30</v>
      </c>
      <c r="C15" s="236">
        <v>130</v>
      </c>
      <c r="D15" s="237">
        <f t="shared" si="3"/>
        <v>433.333333333333</v>
      </c>
      <c r="E15" s="234">
        <f t="shared" si="2"/>
        <v>160</v>
      </c>
    </row>
    <row r="16" s="218" customFormat="1" ht="15" customHeight="1" spans="1:5">
      <c r="A16" s="238" t="s">
        <v>1316</v>
      </c>
      <c r="B16" s="236">
        <v>312</v>
      </c>
      <c r="C16" s="236">
        <v>5053</v>
      </c>
      <c r="D16" s="237">
        <f t="shared" si="3"/>
        <v>1619.55128205128</v>
      </c>
      <c r="E16" s="234">
        <f t="shared" si="2"/>
        <v>5365</v>
      </c>
    </row>
    <row r="17" s="218" customFormat="1" ht="15" customHeight="1" spans="1:5">
      <c r="A17" s="238" t="s">
        <v>1317</v>
      </c>
      <c r="B17" s="236">
        <v>606</v>
      </c>
      <c r="C17" s="236">
        <v>513</v>
      </c>
      <c r="D17" s="237">
        <f t="shared" si="3"/>
        <v>84.6534653465346</v>
      </c>
      <c r="E17" s="234">
        <f t="shared" si="2"/>
        <v>1119</v>
      </c>
    </row>
    <row r="18" s="218" customFormat="1" ht="15" customHeight="1" spans="1:5">
      <c r="A18" s="238" t="s">
        <v>1318</v>
      </c>
      <c r="B18" s="236">
        <v>1563</v>
      </c>
      <c r="C18" s="236">
        <v>1471</v>
      </c>
      <c r="D18" s="237">
        <f t="shared" si="3"/>
        <v>94.1138835572617</v>
      </c>
      <c r="E18" s="234">
        <f t="shared" si="2"/>
        <v>3034</v>
      </c>
    </row>
    <row r="19" s="218" customFormat="1" ht="15" customHeight="1" spans="1:5">
      <c r="A19" s="238" t="s">
        <v>1319</v>
      </c>
      <c r="B19" s="236">
        <v>344</v>
      </c>
      <c r="C19" s="236">
        <v>434</v>
      </c>
      <c r="D19" s="237">
        <f t="shared" si="3"/>
        <v>126.162790697674</v>
      </c>
      <c r="E19" s="234">
        <f t="shared" si="2"/>
        <v>778</v>
      </c>
    </row>
    <row r="20" s="218" customFormat="1" ht="15" customHeight="1" spans="1:5">
      <c r="A20" s="238" t="s">
        <v>1320</v>
      </c>
      <c r="B20" s="236">
        <v>584</v>
      </c>
      <c r="C20" s="236">
        <v>9094</v>
      </c>
      <c r="D20" s="237">
        <f t="shared" si="3"/>
        <v>1557.19178082192</v>
      </c>
      <c r="E20" s="234">
        <f t="shared" si="2"/>
        <v>9678</v>
      </c>
    </row>
    <row r="21" s="218" customFormat="1" ht="15" customHeight="1" spans="1:5">
      <c r="A21" s="235" t="s">
        <v>1321</v>
      </c>
      <c r="B21" s="236">
        <v>0</v>
      </c>
      <c r="C21" s="236">
        <v>111285</v>
      </c>
      <c r="D21" s="237">
        <f t="shared" si="3"/>
        <v>0</v>
      </c>
      <c r="E21" s="234">
        <f t="shared" si="2"/>
        <v>111285</v>
      </c>
    </row>
    <row r="22" s="218" customFormat="1" ht="15" customHeight="1" spans="1:5">
      <c r="A22" s="238" t="s">
        <v>1322</v>
      </c>
      <c r="B22" s="236"/>
      <c r="C22" s="236">
        <v>1052</v>
      </c>
      <c r="D22" s="237">
        <f t="shared" si="3"/>
        <v>0</v>
      </c>
      <c r="E22" s="234"/>
    </row>
    <row r="23" s="218" customFormat="1" ht="15" customHeight="1" spans="1:5">
      <c r="A23" s="238" t="s">
        <v>1323</v>
      </c>
      <c r="B23" s="236"/>
      <c r="C23" s="236">
        <v>21029</v>
      </c>
      <c r="D23" s="237">
        <f t="shared" si="3"/>
        <v>0</v>
      </c>
      <c r="E23" s="234"/>
    </row>
    <row r="24" s="218" customFormat="1" ht="15" customHeight="1" spans="1:5">
      <c r="A24" s="238" t="s">
        <v>1324</v>
      </c>
      <c r="B24" s="236"/>
      <c r="C24" s="236">
        <v>0</v>
      </c>
      <c r="D24" s="237">
        <f t="shared" si="3"/>
        <v>0</v>
      </c>
      <c r="E24" s="234"/>
    </row>
    <row r="25" s="218" customFormat="1" ht="15" customHeight="1" spans="1:5">
      <c r="A25" s="238" t="s">
        <v>1325</v>
      </c>
      <c r="B25" s="236"/>
      <c r="C25" s="236">
        <v>1323</v>
      </c>
      <c r="D25" s="237">
        <f t="shared" si="3"/>
        <v>0</v>
      </c>
      <c r="E25" s="234"/>
    </row>
    <row r="26" s="218" customFormat="1" ht="15" customHeight="1" spans="1:5">
      <c r="A26" s="238" t="s">
        <v>1326</v>
      </c>
      <c r="B26" s="236"/>
      <c r="C26" s="236">
        <v>381</v>
      </c>
      <c r="D26" s="237">
        <f t="shared" si="3"/>
        <v>0</v>
      </c>
      <c r="E26" s="234"/>
    </row>
    <row r="27" s="218" customFormat="1" ht="15" customHeight="1" spans="1:5">
      <c r="A27" s="238" t="s">
        <v>1327</v>
      </c>
      <c r="B27" s="236"/>
      <c r="C27" s="236">
        <v>0</v>
      </c>
      <c r="D27" s="237">
        <f t="shared" si="3"/>
        <v>0</v>
      </c>
      <c r="E27" s="234"/>
    </row>
    <row r="28" s="218" customFormat="1" ht="15" customHeight="1" spans="1:5">
      <c r="A28" s="238" t="s">
        <v>1328</v>
      </c>
      <c r="B28" s="236"/>
      <c r="C28" s="236">
        <v>87500</v>
      </c>
      <c r="D28" s="237">
        <f t="shared" si="3"/>
        <v>0</v>
      </c>
      <c r="E28" s="234"/>
    </row>
    <row r="29" s="218" customFormat="1" ht="15" customHeight="1" spans="1:5">
      <c r="A29" s="238" t="s">
        <v>1329</v>
      </c>
      <c r="B29" s="236"/>
      <c r="C29" s="236">
        <v>11356</v>
      </c>
      <c r="D29" s="237">
        <f t="shared" si="3"/>
        <v>0</v>
      </c>
      <c r="E29" s="234"/>
    </row>
    <row r="30" s="218" customFormat="1" ht="15" customHeight="1" spans="1:5">
      <c r="A30" s="238" t="s">
        <v>1322</v>
      </c>
      <c r="B30" s="236"/>
      <c r="C30" s="236">
        <v>1460</v>
      </c>
      <c r="D30" s="237">
        <f t="shared" si="3"/>
        <v>0</v>
      </c>
      <c r="E30" s="234"/>
    </row>
    <row r="31" s="218" customFormat="1" ht="15" customHeight="1" spans="1:5">
      <c r="A31" s="238" t="s">
        <v>1323</v>
      </c>
      <c r="B31" s="236"/>
      <c r="C31" s="236">
        <v>8734</v>
      </c>
      <c r="D31" s="237">
        <f t="shared" si="3"/>
        <v>0</v>
      </c>
      <c r="E31" s="234"/>
    </row>
    <row r="32" s="218" customFormat="1" ht="15" customHeight="1" spans="1:5">
      <c r="A32" s="238" t="s">
        <v>1324</v>
      </c>
      <c r="B32" s="236"/>
      <c r="C32" s="236">
        <v>0</v>
      </c>
      <c r="D32" s="237">
        <f t="shared" si="3"/>
        <v>0</v>
      </c>
      <c r="E32" s="234"/>
    </row>
    <row r="33" s="218" customFormat="1" ht="15" customHeight="1" spans="1:5">
      <c r="A33" s="238" t="s">
        <v>1326</v>
      </c>
      <c r="B33" s="236"/>
      <c r="C33" s="236">
        <v>0</v>
      </c>
      <c r="D33" s="237">
        <f t="shared" si="3"/>
        <v>0</v>
      </c>
      <c r="E33" s="234"/>
    </row>
    <row r="34" s="218" customFormat="1" ht="15" customHeight="1" spans="1:5">
      <c r="A34" s="238" t="s">
        <v>1327</v>
      </c>
      <c r="B34" s="236"/>
      <c r="C34" s="236">
        <v>117</v>
      </c>
      <c r="D34" s="237">
        <f t="shared" si="3"/>
        <v>0</v>
      </c>
      <c r="E34" s="234"/>
    </row>
    <row r="35" s="218" customFormat="1" ht="15" customHeight="1" spans="1:5">
      <c r="A35" s="238" t="s">
        <v>1328</v>
      </c>
      <c r="B35" s="236"/>
      <c r="C35" s="236">
        <v>1045</v>
      </c>
      <c r="D35" s="237">
        <f t="shared" si="3"/>
        <v>0</v>
      </c>
      <c r="E35" s="234"/>
    </row>
    <row r="36" s="218" customFormat="1" ht="15" customHeight="1" spans="1:5">
      <c r="A36" s="235" t="s">
        <v>1330</v>
      </c>
      <c r="B36" s="236">
        <v>193694</v>
      </c>
      <c r="C36" s="236">
        <v>220319</v>
      </c>
      <c r="D36" s="237">
        <f t="shared" si="3"/>
        <v>113.745908494842</v>
      </c>
      <c r="E36" s="234">
        <f t="shared" si="2"/>
        <v>414013</v>
      </c>
    </row>
    <row r="37" s="218" customFormat="1" ht="15" customHeight="1" spans="1:5">
      <c r="A37" s="238" t="s">
        <v>1331</v>
      </c>
      <c r="B37" s="236">
        <v>175675</v>
      </c>
      <c r="C37" s="236">
        <v>178687</v>
      </c>
      <c r="D37" s="237">
        <f t="shared" si="3"/>
        <v>101.714529671268</v>
      </c>
      <c r="E37" s="234">
        <f t="shared" si="2"/>
        <v>354362</v>
      </c>
    </row>
    <row r="38" s="218" customFormat="1" ht="15" customHeight="1" spans="1:5">
      <c r="A38" s="238" t="s">
        <v>1332</v>
      </c>
      <c r="B38" s="236">
        <v>18019</v>
      </c>
      <c r="C38" s="236">
        <v>41632</v>
      </c>
      <c r="D38" s="237">
        <f t="shared" si="3"/>
        <v>231.045008047061</v>
      </c>
      <c r="E38" s="234">
        <f t="shared" si="2"/>
        <v>59651</v>
      </c>
    </row>
    <row r="39" s="218" customFormat="1" ht="15" customHeight="1" spans="1:5">
      <c r="A39" s="238" t="s">
        <v>1333</v>
      </c>
      <c r="B39" s="236"/>
      <c r="C39" s="236">
        <v>11061</v>
      </c>
      <c r="D39" s="237">
        <f t="shared" si="3"/>
        <v>0</v>
      </c>
      <c r="E39" s="234"/>
    </row>
    <row r="40" s="218" customFormat="1" ht="15" customHeight="1" spans="1:5">
      <c r="A40" s="238" t="s">
        <v>1334</v>
      </c>
      <c r="B40" s="236"/>
      <c r="C40" s="236">
        <v>11061</v>
      </c>
      <c r="D40" s="237">
        <f t="shared" si="3"/>
        <v>0</v>
      </c>
      <c r="E40" s="234"/>
    </row>
    <row r="41" s="218" customFormat="1" ht="15" customHeight="1" spans="1:5">
      <c r="A41" s="238" t="s">
        <v>1335</v>
      </c>
      <c r="B41" s="236"/>
      <c r="C41" s="236">
        <v>0</v>
      </c>
      <c r="D41" s="237">
        <f t="shared" si="3"/>
        <v>0</v>
      </c>
      <c r="E41" s="234"/>
    </row>
    <row r="42" s="218" customFormat="1" ht="15" customHeight="1" spans="1:5">
      <c r="A42" s="238" t="s">
        <v>1336</v>
      </c>
      <c r="B42" s="236"/>
      <c r="C42" s="236">
        <v>17486</v>
      </c>
      <c r="D42" s="237">
        <f t="shared" si="3"/>
        <v>0</v>
      </c>
      <c r="E42" s="234"/>
    </row>
    <row r="43" s="218" customFormat="1" ht="15" customHeight="1" spans="1:5">
      <c r="A43" s="238" t="s">
        <v>1337</v>
      </c>
      <c r="B43" s="236"/>
      <c r="C43" s="236">
        <v>0</v>
      </c>
      <c r="D43" s="237">
        <f t="shared" si="3"/>
        <v>0</v>
      </c>
      <c r="E43" s="234"/>
    </row>
    <row r="44" s="218" customFormat="1" ht="15" customHeight="1" spans="1:5">
      <c r="A44" s="238" t="s">
        <v>1338</v>
      </c>
      <c r="B44" s="236"/>
      <c r="C44" s="236">
        <v>595</v>
      </c>
      <c r="D44" s="237">
        <f t="shared" si="3"/>
        <v>0</v>
      </c>
      <c r="E44" s="234"/>
    </row>
    <row r="45" s="218" customFormat="1" ht="15" customHeight="1" spans="1:5">
      <c r="A45" s="238" t="s">
        <v>1339</v>
      </c>
      <c r="B45" s="236"/>
      <c r="C45" s="236">
        <v>16891</v>
      </c>
      <c r="D45" s="237">
        <f t="shared" si="3"/>
        <v>0</v>
      </c>
      <c r="E45" s="234"/>
    </row>
    <row r="46" s="218" customFormat="1" ht="15" customHeight="1" spans="1:5">
      <c r="A46" s="238" t="s">
        <v>1340</v>
      </c>
      <c r="B46" s="236"/>
      <c r="C46" s="236">
        <v>0</v>
      </c>
      <c r="D46" s="237">
        <f t="shared" si="3"/>
        <v>0</v>
      </c>
      <c r="E46" s="234"/>
    </row>
    <row r="47" s="218" customFormat="1" ht="15" customHeight="1" spans="1:5">
      <c r="A47" s="238" t="s">
        <v>1341</v>
      </c>
      <c r="B47" s="236"/>
      <c r="C47" s="236">
        <v>0</v>
      </c>
      <c r="D47" s="237">
        <f t="shared" si="3"/>
        <v>0</v>
      </c>
      <c r="E47" s="234"/>
    </row>
    <row r="48" s="218" customFormat="1" ht="15" customHeight="1" spans="1:5">
      <c r="A48" s="238" t="s">
        <v>1342</v>
      </c>
      <c r="B48" s="236">
        <v>0</v>
      </c>
      <c r="C48" s="236">
        <v>0</v>
      </c>
      <c r="D48" s="237">
        <f t="shared" si="3"/>
        <v>0</v>
      </c>
      <c r="E48" s="234"/>
    </row>
    <row r="49" s="218" customFormat="1" ht="15" customHeight="1" spans="1:5">
      <c r="A49" s="235" t="s">
        <v>1343</v>
      </c>
      <c r="B49" s="236">
        <v>18754</v>
      </c>
      <c r="C49" s="236">
        <v>85695</v>
      </c>
      <c r="D49" s="237">
        <f t="shared" si="3"/>
        <v>456.942518929295</v>
      </c>
      <c r="E49" s="234">
        <f t="shared" si="2"/>
        <v>104449</v>
      </c>
    </row>
    <row r="50" s="218" customFormat="1" ht="15" customHeight="1" spans="1:5">
      <c r="A50" s="238" t="s">
        <v>1344</v>
      </c>
      <c r="B50" s="236">
        <v>3433</v>
      </c>
      <c r="C50" s="236">
        <v>53682</v>
      </c>
      <c r="D50" s="237">
        <f t="shared" si="3"/>
        <v>1563.70521409846</v>
      </c>
      <c r="E50" s="234">
        <f t="shared" si="2"/>
        <v>57115</v>
      </c>
    </row>
    <row r="51" s="218" customFormat="1" ht="15" customHeight="1" spans="1:5">
      <c r="A51" s="238" t="s">
        <v>1345</v>
      </c>
      <c r="B51" s="236"/>
      <c r="C51" s="236">
        <v>9562</v>
      </c>
      <c r="D51" s="237">
        <f t="shared" si="3"/>
        <v>0</v>
      </c>
      <c r="E51" s="234"/>
    </row>
    <row r="52" s="218" customFormat="1" ht="15" customHeight="1" spans="1:5">
      <c r="A52" s="238" t="s">
        <v>1346</v>
      </c>
      <c r="B52" s="236"/>
      <c r="C52" s="236">
        <v>1258</v>
      </c>
      <c r="D52" s="237">
        <f t="shared" si="3"/>
        <v>0</v>
      </c>
      <c r="E52" s="234"/>
    </row>
    <row r="53" s="218" customFormat="1" ht="15" customHeight="1" spans="1:5">
      <c r="A53" s="238" t="s">
        <v>1347</v>
      </c>
      <c r="B53" s="236">
        <v>9436</v>
      </c>
      <c r="C53" s="236">
        <v>124</v>
      </c>
      <c r="D53" s="237">
        <f t="shared" si="3"/>
        <v>1.3141161509114</v>
      </c>
      <c r="E53" s="234">
        <f t="shared" si="2"/>
        <v>9560</v>
      </c>
    </row>
    <row r="54" s="218" customFormat="1" ht="15" customHeight="1" spans="1:5">
      <c r="A54" s="238" t="s">
        <v>1348</v>
      </c>
      <c r="B54" s="236">
        <v>5885</v>
      </c>
      <c r="C54" s="236">
        <v>21069</v>
      </c>
      <c r="D54" s="237">
        <f t="shared" si="3"/>
        <v>358.011894647409</v>
      </c>
      <c r="E54" s="234">
        <f t="shared" si="2"/>
        <v>26954</v>
      </c>
    </row>
    <row r="55" s="218" customFormat="1" ht="15" customHeight="1" spans="1:5">
      <c r="A55" s="235" t="s">
        <v>1349</v>
      </c>
      <c r="B55" s="236"/>
      <c r="C55" s="236">
        <v>1608</v>
      </c>
      <c r="D55" s="237">
        <f t="shared" si="3"/>
        <v>0</v>
      </c>
      <c r="E55" s="234">
        <f t="shared" si="2"/>
        <v>1608</v>
      </c>
    </row>
    <row r="56" s="218" customFormat="1" ht="15" customHeight="1" spans="1:5">
      <c r="A56" s="238" t="s">
        <v>1350</v>
      </c>
      <c r="B56" s="236"/>
      <c r="C56" s="236">
        <v>1608</v>
      </c>
      <c r="D56" s="237">
        <f t="shared" si="3"/>
        <v>0</v>
      </c>
      <c r="E56" s="234">
        <f t="shared" si="2"/>
        <v>1608</v>
      </c>
    </row>
    <row r="57" s="218" customFormat="1" ht="15" customHeight="1" spans="1:5">
      <c r="A57" s="238" t="s">
        <v>1351</v>
      </c>
      <c r="B57" s="236">
        <v>0</v>
      </c>
      <c r="C57" s="236">
        <v>0</v>
      </c>
      <c r="D57" s="237">
        <f t="shared" si="3"/>
        <v>0</v>
      </c>
      <c r="E57" s="234"/>
    </row>
    <row r="58" s="218" customFormat="1" ht="15" customHeight="1" spans="1:5">
      <c r="A58" s="238" t="s">
        <v>1352</v>
      </c>
      <c r="B58" s="236"/>
      <c r="C58" s="236">
        <v>15451</v>
      </c>
      <c r="D58" s="237">
        <f t="shared" si="3"/>
        <v>0</v>
      </c>
      <c r="E58" s="234"/>
    </row>
    <row r="59" s="218" customFormat="1" ht="15" customHeight="1" spans="1:5">
      <c r="A59" s="238" t="s">
        <v>1353</v>
      </c>
      <c r="B59" s="236"/>
      <c r="C59" s="236">
        <v>15377</v>
      </c>
      <c r="D59" s="237">
        <f t="shared" si="3"/>
        <v>0</v>
      </c>
      <c r="E59" s="234"/>
    </row>
    <row r="60" s="218" customFormat="1" ht="15" customHeight="1" spans="1:5">
      <c r="A60" s="238" t="s">
        <v>1354</v>
      </c>
      <c r="B60" s="236"/>
      <c r="C60" s="236">
        <v>71</v>
      </c>
      <c r="D60" s="237">
        <f t="shared" si="3"/>
        <v>0</v>
      </c>
      <c r="E60" s="234"/>
    </row>
    <row r="61" s="218" customFormat="1" ht="15" customHeight="1" spans="1:5">
      <c r="A61" s="238" t="s">
        <v>1355</v>
      </c>
      <c r="B61" s="236"/>
      <c r="C61" s="236">
        <v>3</v>
      </c>
      <c r="D61" s="237">
        <f t="shared" si="3"/>
        <v>0</v>
      </c>
      <c r="E61" s="234"/>
    </row>
    <row r="62" s="218" customFormat="1" ht="15" customHeight="1" spans="1:5">
      <c r="A62" s="238" t="s">
        <v>1356</v>
      </c>
      <c r="B62" s="236"/>
      <c r="C62" s="236">
        <v>0</v>
      </c>
      <c r="D62" s="237">
        <f t="shared" si="3"/>
        <v>0</v>
      </c>
      <c r="E62" s="234"/>
    </row>
    <row r="63" s="218" customFormat="1" ht="15" customHeight="1" spans="1:5">
      <c r="A63" s="238" t="s">
        <v>125</v>
      </c>
      <c r="B63" s="236"/>
      <c r="C63" s="236">
        <v>7943</v>
      </c>
      <c r="D63" s="237">
        <f t="shared" si="3"/>
        <v>0</v>
      </c>
      <c r="E63" s="234"/>
    </row>
    <row r="64" s="218" customFormat="1" ht="15" customHeight="1" spans="1:5">
      <c r="A64" s="238" t="s">
        <v>1357</v>
      </c>
      <c r="B64" s="236"/>
      <c r="C64" s="236">
        <v>0</v>
      </c>
      <c r="D64" s="237">
        <f t="shared" si="3"/>
        <v>0</v>
      </c>
      <c r="E64" s="234"/>
    </row>
    <row r="65" s="218" customFormat="1" ht="15" customHeight="1" spans="1:5">
      <c r="A65" s="238" t="s">
        <v>1358</v>
      </c>
      <c r="B65" s="236"/>
      <c r="C65" s="236">
        <v>0</v>
      </c>
      <c r="D65" s="237">
        <f t="shared" si="3"/>
        <v>0</v>
      </c>
      <c r="E65" s="234"/>
    </row>
    <row r="66" s="218" customFormat="1" ht="15" customHeight="1" spans="1:5">
      <c r="A66" s="238" t="s">
        <v>1359</v>
      </c>
      <c r="B66" s="236"/>
      <c r="C66" s="236">
        <v>0</v>
      </c>
      <c r="D66" s="237">
        <f t="shared" si="3"/>
        <v>0</v>
      </c>
      <c r="E66" s="234"/>
    </row>
    <row r="67" s="218" customFormat="1" ht="15" customHeight="1" spans="1:5">
      <c r="A67" s="239" t="s">
        <v>1288</v>
      </c>
      <c r="B67" s="240"/>
      <c r="C67" s="240">
        <v>7943</v>
      </c>
      <c r="D67" s="241">
        <f t="shared" si="3"/>
        <v>0</v>
      </c>
      <c r="E67" s="234"/>
    </row>
    <row r="68" ht="15" customHeight="1" spans="2:2">
      <c r="B68" s="220"/>
    </row>
    <row r="69" ht="15" customHeight="1" spans="2:2">
      <c r="B69" s="220"/>
    </row>
    <row r="70" ht="15" customHeight="1" spans="2:2">
      <c r="B70" s="220"/>
    </row>
    <row r="71" ht="15" customHeight="1" spans="2:2">
      <c r="B71" s="220"/>
    </row>
    <row r="72" ht="15" customHeight="1" spans="2:2">
      <c r="B72" s="220"/>
    </row>
    <row r="73" ht="15" customHeight="1" spans="2:2">
      <c r="B73" s="220"/>
    </row>
    <row r="74" ht="15" customHeight="1" spans="2:2">
      <c r="B74" s="220"/>
    </row>
    <row r="75" ht="15" customHeight="1" spans="2:2">
      <c r="B75" s="220"/>
    </row>
    <row r="76" ht="15" customHeight="1" spans="2:2">
      <c r="B76" s="220"/>
    </row>
    <row r="77" ht="15" customHeight="1" spans="2:2">
      <c r="B77" s="220"/>
    </row>
    <row r="78" ht="15" customHeight="1" spans="2:2">
      <c r="B78" s="220"/>
    </row>
    <row r="79" ht="15" customHeight="1" spans="2:2">
      <c r="B79" s="220"/>
    </row>
    <row r="80" ht="15" customHeight="1" spans="2:2">
      <c r="B80" s="220"/>
    </row>
    <row r="81" ht="15" customHeight="1" spans="2:2">
      <c r="B81" s="220"/>
    </row>
    <row r="82" ht="15" customHeight="1" spans="2:2">
      <c r="B82" s="220"/>
    </row>
    <row r="83" ht="15" customHeight="1" spans="2:2">
      <c r="B83" s="220"/>
    </row>
    <row r="84" ht="15" customHeight="1" spans="2:2">
      <c r="B84" s="220"/>
    </row>
    <row r="85" ht="15" customHeight="1" spans="2:2">
      <c r="B85" s="220"/>
    </row>
    <row r="86" ht="15" customHeight="1" spans="2:2">
      <c r="B86" s="220"/>
    </row>
    <row r="87" ht="15" customHeight="1" spans="2:2">
      <c r="B87" s="220"/>
    </row>
    <row r="88" ht="15" customHeight="1" spans="2:2">
      <c r="B88" s="220"/>
    </row>
    <row r="89" ht="15" customHeight="1" spans="2:2">
      <c r="B89" s="220"/>
    </row>
    <row r="90" ht="15" customHeight="1" spans="2:2">
      <c r="B90" s="220"/>
    </row>
    <row r="91" ht="15" customHeight="1" spans="2:2">
      <c r="B91" s="220"/>
    </row>
    <row r="92" ht="15" customHeight="1" spans="2:2">
      <c r="B92" s="220"/>
    </row>
    <row r="93" ht="15" customHeight="1" spans="2:2">
      <c r="B93" s="220"/>
    </row>
    <row r="94" ht="15" customHeight="1" spans="2:2">
      <c r="B94" s="220"/>
    </row>
    <row r="95" ht="15" customHeight="1" spans="2:2">
      <c r="B95" s="220"/>
    </row>
    <row r="96" ht="15" customHeight="1" spans="2:2">
      <c r="B96" s="220"/>
    </row>
    <row r="97" ht="15" customHeight="1" spans="2:2">
      <c r="B97" s="220"/>
    </row>
    <row r="98" ht="15" customHeight="1" spans="2:2">
      <c r="B98" s="220"/>
    </row>
    <row r="99" ht="15" customHeight="1" spans="2:2">
      <c r="B99" s="220"/>
    </row>
    <row r="100" ht="15" customHeight="1" spans="2:2">
      <c r="B100" s="220"/>
    </row>
    <row r="101" ht="15" customHeight="1" spans="2:2">
      <c r="B101" s="220"/>
    </row>
    <row r="102" ht="15" customHeight="1" spans="2:2">
      <c r="B102" s="220"/>
    </row>
    <row r="103" ht="15" customHeight="1" spans="2:2">
      <c r="B103" s="220"/>
    </row>
    <row r="104" ht="15" customHeight="1" spans="2:2">
      <c r="B104" s="220"/>
    </row>
    <row r="105" ht="15" customHeight="1" spans="2:2">
      <c r="B105" s="220"/>
    </row>
  </sheetData>
  <autoFilter ref="A4:E67">
    <extLst/>
  </autoFilter>
  <mergeCells count="3">
    <mergeCell ref="A1:D1"/>
    <mergeCell ref="A2:D2"/>
    <mergeCell ref="C3:D3"/>
  </mergeCells>
  <printOptions horizontalCentered="1"/>
  <pageMargins left="0" right="0" top="0.78740157480315" bottom="0.551181102362205" header="0.196850393700787" footer="0.15748031496063"/>
  <pageSetup paperSize="9" scale="90" firstPageNumber="39" orientation="portrait" blackAndWhite="1" useFirstPageNumber="1"/>
  <headerFooter>
    <oddFooter>&amp;R- &amp;P -</oddFooter>
    <evenFooter>&amp;L－ &amp;P －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N8" sqref="N8"/>
    </sheetView>
  </sheetViews>
  <sheetFormatPr defaultColWidth="9" defaultRowHeight="12.75" outlineLevelCol="6"/>
  <cols>
    <col min="1" max="1" width="35.375" style="193" customWidth="1"/>
    <col min="2" max="3" width="10.75" style="194" customWidth="1"/>
    <col min="4" max="5" width="10.75" style="193" customWidth="1"/>
    <col min="6" max="7" width="10.75" style="195" customWidth="1"/>
    <col min="8" max="10" width="9" style="193" hidden="1" customWidth="1"/>
    <col min="11" max="16384" width="9" style="193"/>
  </cols>
  <sheetData>
    <row r="1" ht="36.95" customHeight="1" spans="1:3">
      <c r="A1" s="196" t="s">
        <v>1360</v>
      </c>
      <c r="B1" s="196"/>
      <c r="C1" s="196"/>
    </row>
    <row r="2" ht="29.25" customHeight="1" spans="1:7">
      <c r="A2" s="197" t="s">
        <v>1361</v>
      </c>
      <c r="B2" s="197"/>
      <c r="C2" s="197"/>
      <c r="D2" s="197"/>
      <c r="E2" s="197"/>
      <c r="F2" s="197"/>
      <c r="G2" s="197"/>
    </row>
    <row r="3" ht="21" customHeight="1" spans="1:7">
      <c r="A3" s="198" t="s">
        <v>1362</v>
      </c>
      <c r="B3" s="198"/>
      <c r="C3" s="198"/>
      <c r="D3" s="198"/>
      <c r="E3" s="198"/>
      <c r="F3" s="198"/>
      <c r="G3" s="198"/>
    </row>
    <row r="4" s="191" customFormat="1" ht="23.25" customHeight="1" spans="1:7">
      <c r="A4" s="199" t="s">
        <v>1363</v>
      </c>
      <c r="B4" s="200" t="s">
        <v>150</v>
      </c>
      <c r="C4" s="200"/>
      <c r="D4" s="201" t="s">
        <v>1364</v>
      </c>
      <c r="E4" s="201"/>
      <c r="F4" s="202" t="s">
        <v>1365</v>
      </c>
      <c r="G4" s="203"/>
    </row>
    <row r="5" s="192" customFormat="1" ht="23.25" customHeight="1" spans="1:7">
      <c r="A5" s="204"/>
      <c r="B5" s="205" t="s">
        <v>4</v>
      </c>
      <c r="C5" s="205" t="s">
        <v>194</v>
      </c>
      <c r="D5" s="205" t="s">
        <v>4</v>
      </c>
      <c r="E5" s="205" t="s">
        <v>194</v>
      </c>
      <c r="F5" s="206" t="s">
        <v>4</v>
      </c>
      <c r="G5" s="207" t="s">
        <v>194</v>
      </c>
    </row>
    <row r="6" s="192" customFormat="1" ht="21.75" customHeight="1" spans="1:7">
      <c r="A6" s="208" t="s">
        <v>1366</v>
      </c>
      <c r="B6" s="209"/>
      <c r="C6" s="210">
        <f>E6+G6</f>
        <v>61.4149</v>
      </c>
      <c r="D6" s="209"/>
      <c r="E6" s="210">
        <v>43.5049</v>
      </c>
      <c r="F6" s="210"/>
      <c r="G6" s="211">
        <v>17.91</v>
      </c>
    </row>
    <row r="7" s="192" customFormat="1" ht="21.75" customHeight="1" spans="1:7">
      <c r="A7" s="208" t="s">
        <v>1367</v>
      </c>
      <c r="B7" s="210">
        <f>D7+F7</f>
        <v>104.5</v>
      </c>
      <c r="C7" s="210">
        <f t="shared" ref="C7:C10" si="0">E7+G7</f>
        <v>104.5</v>
      </c>
      <c r="D7" s="210">
        <v>62.5</v>
      </c>
      <c r="E7" s="210">
        <v>62.5</v>
      </c>
      <c r="F7" s="210">
        <v>42</v>
      </c>
      <c r="G7" s="212">
        <v>42</v>
      </c>
    </row>
    <row r="8" s="192" customFormat="1" ht="21.75" customHeight="1" spans="1:7">
      <c r="A8" s="208" t="s">
        <v>1368</v>
      </c>
      <c r="B8" s="210"/>
      <c r="C8" s="210">
        <f t="shared" si="0"/>
        <v>47.3521</v>
      </c>
      <c r="D8" s="210"/>
      <c r="E8" s="210">
        <v>23.3521</v>
      </c>
      <c r="F8" s="210"/>
      <c r="G8" s="212">
        <v>24</v>
      </c>
    </row>
    <row r="9" s="192" customFormat="1" ht="21.75" customHeight="1" spans="1:7">
      <c r="A9" s="208" t="s">
        <v>1369</v>
      </c>
      <c r="B9" s="210">
        <f>D9+F9</f>
        <v>36.35</v>
      </c>
      <c r="C9" s="210">
        <f t="shared" si="0"/>
        <v>36.4007</v>
      </c>
      <c r="D9" s="210">
        <v>22.35</v>
      </c>
      <c r="E9" s="210">
        <v>22.4007</v>
      </c>
      <c r="F9" s="210">
        <v>14</v>
      </c>
      <c r="G9" s="212">
        <v>14</v>
      </c>
    </row>
    <row r="10" ht="21.75" customHeight="1" spans="1:7">
      <c r="A10" s="208" t="s">
        <v>1370</v>
      </c>
      <c r="B10" s="209"/>
      <c r="C10" s="210">
        <f t="shared" si="0"/>
        <v>104.342</v>
      </c>
      <c r="D10" s="209"/>
      <c r="E10" s="210">
        <v>62.432</v>
      </c>
      <c r="F10" s="210"/>
      <c r="G10" s="212">
        <v>41.91</v>
      </c>
    </row>
    <row r="11" ht="21.75" customHeight="1" spans="1:7">
      <c r="A11" s="208" t="s">
        <v>1371</v>
      </c>
      <c r="B11" s="209"/>
      <c r="C11" s="209"/>
      <c r="D11" s="209"/>
      <c r="E11" s="209"/>
      <c r="F11" s="210"/>
      <c r="G11" s="213"/>
    </row>
    <row r="12" ht="21.75" customHeight="1" spans="1:7">
      <c r="A12" s="214" t="s">
        <v>1372</v>
      </c>
      <c r="B12" s="215"/>
      <c r="C12" s="215"/>
      <c r="D12" s="215"/>
      <c r="E12" s="215"/>
      <c r="F12" s="216"/>
      <c r="G12" s="217"/>
    </row>
  </sheetData>
  <mergeCells count="7">
    <mergeCell ref="A1:C1"/>
    <mergeCell ref="A2:G2"/>
    <mergeCell ref="A3:G3"/>
    <mergeCell ref="B4:C4"/>
    <mergeCell ref="D4:E4"/>
    <mergeCell ref="F4:G4"/>
    <mergeCell ref="A4:A5"/>
  </mergeCells>
  <printOptions horizontalCentered="1"/>
  <pageMargins left="0.393700787401575" right="0.393700787401575" top="0.78740157480315" bottom="0.393700787401575" header="0.196850393700787" footer="0.15748031496063"/>
  <pageSetup paperSize="9" scale="97" firstPageNumber="41" orientation="portrait" blackAndWhite="1" useFirstPageNumber="1"/>
  <headerFooter>
    <oddFooter>&amp;L- &amp;P -</oddFooter>
    <evenFooter>&amp;L－ &amp;P －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2-一般公共预算收入决算表</vt:lpstr>
      <vt:lpstr>3-一般公共预算支出决算表</vt:lpstr>
      <vt:lpstr>4-一般公共预算转移性收入决算表 </vt:lpstr>
      <vt:lpstr>5-一般公共预算转移性支出决算表</vt:lpstr>
      <vt:lpstr>6-对下级转移支付分地区情况表</vt:lpstr>
      <vt:lpstr>7-对下级转移支付分项目</vt:lpstr>
      <vt:lpstr>8-2021公共本级支出功能分类</vt:lpstr>
      <vt:lpstr>9-2021公共本级基本支出经济分类</vt:lpstr>
      <vt:lpstr>10-政府债务余额决算表</vt:lpstr>
      <vt:lpstr>11-2021基金</vt:lpstr>
      <vt:lpstr>12-2021基金转移支付</vt:lpstr>
      <vt:lpstr>13-2021国资</vt:lpstr>
      <vt:lpstr>14-2021社保基金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2006-09-13T11:21:00Z</dcterms:created>
  <cp:lastPrinted>2022-07-19T03:23:00Z</cp:lastPrinted>
  <dcterms:modified xsi:type="dcterms:W3CDTF">2022-10-21T03:07:59Z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47A04C2FAB9445F3A85A6A6748B754CA</vt:lpwstr>
  </property>
</Properties>
</file>